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lan 2025\"/>
    </mc:Choice>
  </mc:AlternateContent>
  <bookViews>
    <workbookView xWindow="-108" yWindow="-108" windowWidth="19416" windowHeight="10416" activeTab="2"/>
  </bookViews>
  <sheets>
    <sheet name="Sažetak " sheetId="10" r:id="rId1"/>
    <sheet name="Račun P i R po ekonomskoj klasi" sheetId="5" r:id="rId2"/>
    <sheet name="P i R po izvorima" sheetId="3" r:id="rId3"/>
    <sheet name="Rashodi prema funkcijskoj klasi" sheetId="2" r:id="rId4"/>
    <sheet name="Posebni dio " sheetId="9" r:id="rId5"/>
  </sheets>
  <definedNames>
    <definedName name="_xlnm.Print_Area" localSheetId="3">'Rashodi prema funkcijskoj klasi'!$A$1:$G$28</definedName>
    <definedName name="_xlnm.Print_Area" localSheetId="0">'Sažetak '!$A$1:$F$36</definedName>
    <definedName name="_xlnm.Print_Titles" localSheetId="4">'Posebni dio '!$6:$7</definedName>
  </definedNames>
  <calcPr calcId="152511"/>
</workbook>
</file>

<file path=xl/calcChain.xml><?xml version="1.0" encoding="utf-8"?>
<calcChain xmlns="http://schemas.openxmlformats.org/spreadsheetml/2006/main">
  <c r="D9" i="3" l="1"/>
  <c r="F32" i="10" l="1"/>
  <c r="E32" i="10"/>
  <c r="D32" i="10"/>
  <c r="C32" i="10"/>
  <c r="B32" i="10"/>
  <c r="F15" i="10"/>
  <c r="E15" i="10"/>
  <c r="D15" i="10"/>
  <c r="C15" i="10"/>
  <c r="B15" i="10"/>
  <c r="F14" i="10"/>
  <c r="E14" i="10"/>
  <c r="D14" i="10"/>
  <c r="C14" i="10"/>
  <c r="B14" i="10"/>
  <c r="F13" i="10"/>
  <c r="E13" i="10"/>
  <c r="D13" i="10"/>
  <c r="C13" i="10"/>
  <c r="B13" i="10"/>
  <c r="B16" i="10" s="1"/>
  <c r="B33" i="10" s="1"/>
  <c r="B10" i="10"/>
  <c r="F9" i="10"/>
  <c r="E9" i="10"/>
  <c r="E16" i="10" s="1"/>
  <c r="D9" i="10"/>
  <c r="D16" i="10" s="1"/>
  <c r="D33" i="10" s="1"/>
  <c r="C9" i="10"/>
  <c r="C16" i="10" s="1"/>
  <c r="C33" i="10" s="1"/>
  <c r="F16" i="10" l="1"/>
  <c r="C60" i="9" l="1"/>
  <c r="C55" i="9"/>
  <c r="C59" i="9"/>
  <c r="C58" i="9"/>
  <c r="C57" i="9"/>
  <c r="C56" i="9" l="1"/>
  <c r="C17" i="9"/>
  <c r="C15" i="9"/>
  <c r="C14" i="9"/>
  <c r="C13" i="9"/>
  <c r="C12" i="9"/>
</calcChain>
</file>

<file path=xl/sharedStrings.xml><?xml version="1.0" encoding="utf-8"?>
<sst xmlns="http://schemas.openxmlformats.org/spreadsheetml/2006/main" count="508" uniqueCount="121">
  <si>
    <t>Naziv</t>
  </si>
  <si>
    <t>SVEUKUPNO</t>
  </si>
  <si>
    <t>Razdjel: 106</t>
  </si>
  <si>
    <t>UPRAVNI ODJEL ZA ODGOJ I OBRAZOVANJE, KULTURU, SPORT I MLADE</t>
  </si>
  <si>
    <t>Glava: 10611</t>
  </si>
  <si>
    <t>ART KINO - JAVNA USTANOVA U KULTURI</t>
  </si>
  <si>
    <t>47949</t>
  </si>
  <si>
    <t>ART-kino javna ustanova u kulturi</t>
  </si>
  <si>
    <t>1232</t>
  </si>
  <si>
    <t>REDOVNA DJELATNOST USTANOVE</t>
  </si>
  <si>
    <t>A123201</t>
  </si>
  <si>
    <t>STRUČNO, ADMINISTRATIVNO I TEHNIČKO OSOBLJE</t>
  </si>
  <si>
    <t>Izvor: 11</t>
  </si>
  <si>
    <t>OPĆI PRIHODI I PRIMICI</t>
  </si>
  <si>
    <t>3</t>
  </si>
  <si>
    <t>Rashodi poslovanja</t>
  </si>
  <si>
    <t>31</t>
  </si>
  <si>
    <t>Rashodi za zaposlene</t>
  </si>
  <si>
    <t>Izvor: 44</t>
  </si>
  <si>
    <t>PRIHODI ZA POSEBNE NAMJENE - PRORAČUNSKI KORISNICI</t>
  </si>
  <si>
    <t>Izvor: 57</t>
  </si>
  <si>
    <t>POMOĆI - PRORAČUNSKI KORISNICI</t>
  </si>
  <si>
    <t>Izvor: 62</t>
  </si>
  <si>
    <t>DONACIJE - PRORAČUNSKI KORISNICI</t>
  </si>
  <si>
    <t>Izvor: 94</t>
  </si>
  <si>
    <t>VIŠAK - PRIHODI ZA POSEBNE NAMJENE</t>
  </si>
  <si>
    <t>Izvor: 96</t>
  </si>
  <si>
    <t>VIŠAK - DONACIJE</t>
  </si>
  <si>
    <t>A123202</t>
  </si>
  <si>
    <t>32</t>
  </si>
  <si>
    <t>Materijalni rashodi</t>
  </si>
  <si>
    <t>34</t>
  </si>
  <si>
    <t>Financijski rashodi</t>
  </si>
  <si>
    <t>Izvor: 31</t>
  </si>
  <si>
    <t>VLASTITI PRIHODI - PRORAČUNSKI KORISNICI</t>
  </si>
  <si>
    <t>A123203</t>
  </si>
  <si>
    <t>PROGRAMSKE AKTIVNOSTI USTANOVE</t>
  </si>
  <si>
    <t>4</t>
  </si>
  <si>
    <t>Rashodi za nabavu nefinancijske imovine</t>
  </si>
  <si>
    <t>42</t>
  </si>
  <si>
    <t>Rashodi za nabavu proizvedene dugotrajne imovine</t>
  </si>
  <si>
    <t>A123209</t>
  </si>
  <si>
    <t>LJETNI PROGRAM</t>
  </si>
  <si>
    <t>K123204</t>
  </si>
  <si>
    <t>NABAVA OPREME</t>
  </si>
  <si>
    <t>41</t>
  </si>
  <si>
    <t>Rashodi za nabavu neproizvedene dugotrajne imovine</t>
  </si>
  <si>
    <t>Izvor: 93</t>
  </si>
  <si>
    <t>VIŠAK - VLASTITI PRIHODI</t>
  </si>
  <si>
    <t>1417</t>
  </si>
  <si>
    <t>EUROPSKI PROJEKTI</t>
  </si>
  <si>
    <t>T141701</t>
  </si>
  <si>
    <t>REEL - INTERREG ITALIJA - HRVATSKA  2021.-2027. - EU</t>
  </si>
  <si>
    <t>Izvršenje 2023.</t>
  </si>
  <si>
    <t>Tekući plan 2024.</t>
  </si>
  <si>
    <t>Plan 2025.</t>
  </si>
  <si>
    <t>Projekcija 2026.</t>
  </si>
  <si>
    <t>Projekcija 2027.</t>
  </si>
  <si>
    <t>Šifra</t>
  </si>
  <si>
    <t>II. POSEBNI DIO</t>
  </si>
  <si>
    <t>Izvor: 1</t>
  </si>
  <si>
    <t>Izvor: 3</t>
  </si>
  <si>
    <t>Izvor: 4</t>
  </si>
  <si>
    <t>Izvor: 5</t>
  </si>
  <si>
    <t>Izvor: 6</t>
  </si>
  <si>
    <t>Izvor: 9</t>
  </si>
  <si>
    <t>VLASTITI PRIHODI</t>
  </si>
  <si>
    <t>PRIHODI ZA POSEBNE NAMJENE</t>
  </si>
  <si>
    <t>POMOĆI</t>
  </si>
  <si>
    <t>DONACIJE</t>
  </si>
  <si>
    <t>PRENESENA SREDSTVA IZ PRETHODNE GODINE</t>
  </si>
  <si>
    <t>Razred/   skupina</t>
  </si>
  <si>
    <t>UKUPNO RASHODI</t>
  </si>
  <si>
    <t>Funk. klas: 08</t>
  </si>
  <si>
    <t>REKREACIJA, KULTURA, RELIGIJA</t>
  </si>
  <si>
    <t>082</t>
  </si>
  <si>
    <t>Službe kulture</t>
  </si>
  <si>
    <t>A3. RASHODI PREMA FUNKCIJSKOJ KLASIFIKACIJI</t>
  </si>
  <si>
    <t>UKUPNO PRIHODI</t>
  </si>
  <si>
    <t>A2. PRIHODI I RASHODI PREMA IZVORIMA FINANCIRANJA</t>
  </si>
  <si>
    <t>Rezultat poslovanja</t>
  </si>
  <si>
    <t>92</t>
  </si>
  <si>
    <t>Vlastiti izvori</t>
  </si>
  <si>
    <t>9</t>
  </si>
  <si>
    <t>Prihodi iz nadležnog proračuna i od HZZO-a temeljem ugovornih obveza</t>
  </si>
  <si>
    <t>67</t>
  </si>
  <si>
    <t>Prihodi od prodaje proizvoda i robe te pruženih usluga, prihodi od donacija te povrati po protestiranim jamstvima</t>
  </si>
  <si>
    <t>66</t>
  </si>
  <si>
    <t>Prihodi od upravnih i administrativnih pristojbi, pristojbi po posebnim propisima i naknada</t>
  </si>
  <si>
    <t>65</t>
  </si>
  <si>
    <t>Prihodi od imovine</t>
  </si>
  <si>
    <t>64</t>
  </si>
  <si>
    <t>Pomoći iz inozemstva i od subjekata unutar općeg proračuna</t>
  </si>
  <si>
    <t>63</t>
  </si>
  <si>
    <t>Prihodi poslovanja</t>
  </si>
  <si>
    <t>6</t>
  </si>
  <si>
    <t>A1. PRIHODI I RASHODI PREMA EKONOMSKOJ KLASIFIKACIJI</t>
  </si>
  <si>
    <t>A. RAČUN PRIHODA I RASHODA</t>
  </si>
  <si>
    <t>I. OPĆI DIO</t>
  </si>
  <si>
    <t>A) SAŽETAK RAČUNA PRIHODA I RASHODA</t>
  </si>
  <si>
    <t>PRIHODI UKUPNO</t>
  </si>
  <si>
    <t>6 PRIHODI POSLOVANJA</t>
  </si>
  <si>
    <t>7 PRIHODI OD PRODAJE NEFINANCIJSKE IMOVINE</t>
  </si>
  <si>
    <t>RASHODI UKUPNO</t>
  </si>
  <si>
    <t>4 RASHODI ZA NABAVU NEFINANCIJSKE IMOVINE</t>
  </si>
  <si>
    <t>B) SAŽETAK RAČUNA FINANCIRANJA</t>
  </si>
  <si>
    <t>8 PRIMICI OD FINANCIJSKE IMOVINE I ZADUŽIVANJA</t>
  </si>
  <si>
    <t>NETO FINANCIRANJE</t>
  </si>
  <si>
    <t>3 RASHODI POSLOVANJA</t>
  </si>
  <si>
    <t>RAZLIKA  - VIŠAK/MANJAK</t>
  </si>
  <si>
    <t>Razred i naziv</t>
  </si>
  <si>
    <t>5 IZDACI ZA FINANCIJSKU IMOVINU I OTPLATE ZAJMOVE</t>
  </si>
  <si>
    <t>C) PRENESENI VIŠAK ILI PRENESENI MANJAK</t>
  </si>
  <si>
    <t>PRIJENOS VIŠKA/MANJKA IZ PRETHODNIH GODINA</t>
  </si>
  <si>
    <t>PRIJENOS VIŠKA/MANJKA U SLJEDEĆE RAZDOBLJE</t>
  </si>
  <si>
    <t>Razdjel: 006</t>
  </si>
  <si>
    <t>ODJEL GRADSKE UPRAVE ZA KULTURU</t>
  </si>
  <si>
    <t>Glava: 00607</t>
  </si>
  <si>
    <t>RAZLIKA  - VIŠAK/MANJAK + NETO FINANCIRANJE</t>
  </si>
  <si>
    <t>VIŠAK/MANJAK + NETO FINANCIRANJE + PRIJENOS VIŠKA/ MANJKA IZ PRETHODNIH GODINA - PRIJENOS VIŠKA/ MANJKA U SLJEDEĆE RAZDOBLJE</t>
  </si>
  <si>
    <t>FINANCIJSKI PLAN ART-KINA 
ZA 2025. I PROJEKCIJE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</si>
</sst>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.00#####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8"/>
      <name val="Calibri"/>
      <family val="2"/>
      <charset val="238"/>
    </font>
    <font>
      <i/>
      <sz val="8"/>
      <color indexed="8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rgb="FFDDEBF7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/>
    <xf numFmtId="0" fontId="1" fillId="2" borderId="0"/>
  </cellStyleXfs>
  <cellXfs count="87">
    <xf numFmtId="0" fontId="0" fillId="0" borderId="0" xfId="0"/>
    <xf numFmtId="0" fontId="2" fillId="0" borderId="0" xfId="0" applyFont="1"/>
    <xf numFmtId="2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/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/>
    <xf numFmtId="164" fontId="7" fillId="0" borderId="2" xfId="0" applyNumberFormat="1" applyFont="1" applyBorder="1" applyAlignment="1">
      <alignment horizontal="right"/>
    </xf>
    <xf numFmtId="0" fontId="8" fillId="0" borderId="2" xfId="0" applyFont="1" applyBorder="1"/>
    <xf numFmtId="164" fontId="8" fillId="0" borderId="2" xfId="0" applyNumberFormat="1" applyFont="1" applyBorder="1" applyAlignment="1">
      <alignment horizontal="right"/>
    </xf>
    <xf numFmtId="0" fontId="0" fillId="0" borderId="2" xfId="0" applyBorder="1"/>
    <xf numFmtId="164" fontId="0" fillId="0" borderId="2" xfId="0" applyNumberForma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10" fillId="0" borderId="0" xfId="0" applyFont="1"/>
    <xf numFmtId="0" fontId="6" fillId="2" borderId="0" xfId="1" applyFont="1"/>
    <xf numFmtId="0" fontId="3" fillId="2" borderId="0" xfId="1"/>
    <xf numFmtId="0" fontId="6" fillId="2" borderId="2" xfId="1" applyFont="1" applyBorder="1" applyAlignment="1">
      <alignment horizontal="center" wrapText="1"/>
    </xf>
    <xf numFmtId="0" fontId="6" fillId="2" borderId="2" xfId="1" applyFont="1" applyBorder="1" applyAlignment="1">
      <alignment horizontal="center"/>
    </xf>
    <xf numFmtId="0" fontId="9" fillId="2" borderId="2" xfId="1" applyFont="1" applyBorder="1" applyAlignment="1">
      <alignment horizontal="center"/>
    </xf>
    <xf numFmtId="0" fontId="9" fillId="2" borderId="2" xfId="1" applyFont="1" applyBorder="1" applyAlignment="1">
      <alignment horizontal="center" wrapText="1"/>
    </xf>
    <xf numFmtId="0" fontId="7" fillId="2" borderId="2" xfId="1" applyFont="1" applyBorder="1"/>
    <xf numFmtId="164" fontId="7" fillId="2" borderId="2" xfId="1" applyNumberFormat="1" applyFont="1" applyBorder="1" applyAlignment="1">
      <alignment horizontal="right"/>
    </xf>
    <xf numFmtId="0" fontId="3" fillId="2" borderId="2" xfId="1" applyBorder="1"/>
    <xf numFmtId="164" fontId="3" fillId="2" borderId="2" xfId="1" applyNumberFormat="1" applyBorder="1" applyAlignment="1">
      <alignment horizontal="right"/>
    </xf>
    <xf numFmtId="0" fontId="6" fillId="2" borderId="1" xfId="1" applyFont="1" applyBorder="1"/>
    <xf numFmtId="0" fontId="7" fillId="2" borderId="0" xfId="1" applyFont="1"/>
    <xf numFmtId="0" fontId="6" fillId="0" borderId="2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 wrapText="1"/>
    </xf>
    <xf numFmtId="0" fontId="7" fillId="0" borderId="2" xfId="1" applyFont="1" applyFill="1" applyBorder="1"/>
    <xf numFmtId="164" fontId="7" fillId="0" borderId="2" xfId="1" applyNumberFormat="1" applyFont="1" applyFill="1" applyBorder="1" applyAlignment="1">
      <alignment horizontal="right"/>
    </xf>
    <xf numFmtId="0" fontId="3" fillId="0" borderId="2" xfId="1" applyFill="1" applyBorder="1"/>
    <xf numFmtId="164" fontId="3" fillId="0" borderId="2" xfId="1" applyNumberFormat="1" applyFill="1" applyBorder="1" applyAlignment="1">
      <alignment horizontal="right"/>
    </xf>
    <xf numFmtId="0" fontId="3" fillId="0" borderId="1" xfId="1" applyFill="1" applyBorder="1"/>
    <xf numFmtId="0" fontId="3" fillId="0" borderId="0" xfId="1" applyFill="1"/>
    <xf numFmtId="0" fontId="6" fillId="0" borderId="1" xfId="1" applyFont="1" applyFill="1" applyBorder="1"/>
    <xf numFmtId="164" fontId="3" fillId="0" borderId="1" xfId="1" applyNumberFormat="1" applyFill="1" applyBorder="1" applyAlignment="1">
      <alignment horizontal="right"/>
    </xf>
    <xf numFmtId="164" fontId="3" fillId="0" borderId="0" xfId="1" applyNumberFormat="1" applyFill="1" applyAlignment="1">
      <alignment horizontal="right"/>
    </xf>
    <xf numFmtId="164" fontId="3" fillId="2" borderId="0" xfId="1" applyNumberFormat="1" applyAlignment="1">
      <alignment horizontal="right"/>
    </xf>
    <xf numFmtId="164" fontId="3" fillId="2" borderId="1" xfId="1" applyNumberFormat="1" applyBorder="1" applyAlignment="1">
      <alignment horizontal="right"/>
    </xf>
    <xf numFmtId="0" fontId="3" fillId="2" borderId="1" xfId="1" applyBorder="1"/>
    <xf numFmtId="0" fontId="0" fillId="2" borderId="2" xfId="1" applyFont="1" applyBorder="1"/>
    <xf numFmtId="0" fontId="0" fillId="2" borderId="1" xfId="1" applyFont="1" applyBorder="1"/>
    <xf numFmtId="164" fontId="11" fillId="2" borderId="2" xfId="1" applyNumberFormat="1" applyFont="1" applyBorder="1" applyAlignment="1">
      <alignment horizontal="right"/>
    </xf>
    <xf numFmtId="164" fontId="12" fillId="2" borderId="2" xfId="1" applyNumberFormat="1" applyFont="1" applyBorder="1" applyAlignment="1">
      <alignment horizontal="right"/>
    </xf>
    <xf numFmtId="0" fontId="0" fillId="2" borderId="2" xfId="1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13" fillId="0" borderId="1" xfId="1" applyFont="1" applyFill="1" applyBorder="1"/>
    <xf numFmtId="0" fontId="4" fillId="2" borderId="0" xfId="1" applyFont="1"/>
    <xf numFmtId="164" fontId="4" fillId="2" borderId="1" xfId="1" applyNumberFormat="1" applyFont="1" applyBorder="1" applyAlignment="1">
      <alignment horizontal="right"/>
    </xf>
    <xf numFmtId="164" fontId="4" fillId="2" borderId="0" xfId="1" applyNumberFormat="1" applyFont="1" applyAlignment="1">
      <alignment horizontal="right"/>
    </xf>
    <xf numFmtId="0" fontId="13" fillId="2" borderId="0" xfId="1" applyFont="1"/>
    <xf numFmtId="164" fontId="12" fillId="2" borderId="1" xfId="1" applyNumberFormat="1" applyFont="1" applyBorder="1" applyAlignment="1">
      <alignment horizontal="right"/>
    </xf>
    <xf numFmtId="164" fontId="14" fillId="2" borderId="2" xfId="1" applyNumberFormat="1" applyFont="1" applyBorder="1" applyAlignment="1">
      <alignment horizontal="right"/>
    </xf>
    <xf numFmtId="164" fontId="15" fillId="2" borderId="2" xfId="1" applyNumberFormat="1" applyFont="1" applyBorder="1" applyAlignment="1">
      <alignment horizontal="right"/>
    </xf>
    <xf numFmtId="164" fontId="15" fillId="0" borderId="2" xfId="1" applyNumberFormat="1" applyFont="1" applyFill="1" applyBorder="1" applyAlignment="1">
      <alignment horizontal="right"/>
    </xf>
    <xf numFmtId="164" fontId="14" fillId="0" borderId="2" xfId="1" applyNumberFormat="1" applyFont="1" applyFill="1" applyBorder="1" applyAlignment="1">
      <alignment horizontal="right"/>
    </xf>
    <xf numFmtId="164" fontId="15" fillId="0" borderId="2" xfId="0" applyNumberFormat="1" applyFont="1" applyBorder="1" applyAlignment="1">
      <alignment horizontal="right"/>
    </xf>
    <xf numFmtId="164" fontId="11" fillId="0" borderId="2" xfId="1" applyNumberFormat="1" applyFont="1" applyFill="1" applyBorder="1" applyAlignment="1">
      <alignment horizontal="right"/>
    </xf>
    <xf numFmtId="164" fontId="16" fillId="0" borderId="2" xfId="0" applyNumberFormat="1" applyFont="1" applyBorder="1" applyAlignment="1">
      <alignment horizontal="right"/>
    </xf>
    <xf numFmtId="0" fontId="2" fillId="2" borderId="2" xfId="1" applyFont="1" applyBorder="1" applyAlignment="1">
      <alignment horizontal="center" wrapText="1"/>
    </xf>
    <xf numFmtId="4" fontId="0" fillId="0" borderId="2" xfId="0" applyNumberFormat="1" applyBorder="1"/>
    <xf numFmtId="4" fontId="3" fillId="0" borderId="2" xfId="1" applyNumberFormat="1" applyFill="1" applyBorder="1" applyAlignment="1">
      <alignment horizontal="right"/>
    </xf>
    <xf numFmtId="0" fontId="3" fillId="2" borderId="2" xfId="1" applyBorder="1" applyAlignment="1">
      <alignment wrapText="1"/>
    </xf>
    <xf numFmtId="0" fontId="3" fillId="0" borderId="2" xfId="1" applyFill="1" applyBorder="1" applyAlignment="1">
      <alignment wrapText="1"/>
    </xf>
    <xf numFmtId="0" fontId="7" fillId="0" borderId="2" xfId="1" applyFont="1" applyFill="1" applyBorder="1" applyAlignment="1">
      <alignment wrapText="1"/>
    </xf>
    <xf numFmtId="0" fontId="7" fillId="2" borderId="2" xfId="1" applyFont="1" applyBorder="1" applyAlignment="1">
      <alignment wrapText="1"/>
    </xf>
    <xf numFmtId="0" fontId="0" fillId="2" borderId="0" xfId="1" applyFont="1"/>
    <xf numFmtId="0" fontId="0" fillId="0" borderId="2" xfId="0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0" fillId="0" borderId="1" xfId="0" applyBorder="1"/>
    <xf numFmtId="0" fontId="17" fillId="0" borderId="2" xfId="1" applyFont="1" applyFill="1" applyBorder="1" applyAlignment="1">
      <alignment wrapText="1"/>
    </xf>
    <xf numFmtId="164" fontId="0" fillId="0" borderId="0" xfId="0" applyNumberFormat="1"/>
    <xf numFmtId="0" fontId="7" fillId="0" borderId="0" xfId="0" applyFont="1" applyAlignment="1">
      <alignment horizontal="center" wrapText="1"/>
    </xf>
    <xf numFmtId="2" fontId="7" fillId="2" borderId="0" xfId="1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0" xfId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2" fontId="0" fillId="0" borderId="0" xfId="0" applyNumberFormat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6" zoomScaleNormal="100" workbookViewId="0">
      <selection activeCell="F49" sqref="F49"/>
    </sheetView>
  </sheetViews>
  <sheetFormatPr defaultRowHeight="14.4" x14ac:dyDescent="0.3"/>
  <cols>
    <col min="1" max="1" width="35.77734375" customWidth="1"/>
    <col min="2" max="2" width="10.6640625" bestFit="1" customWidth="1"/>
    <col min="3" max="6" width="10" bestFit="1" customWidth="1"/>
    <col min="9" max="9" width="9.77734375" bestFit="1" customWidth="1"/>
  </cols>
  <sheetData>
    <row r="1" spans="1:9" x14ac:dyDescent="0.3">
      <c r="A1" s="81" t="s">
        <v>120</v>
      </c>
      <c r="B1" s="82"/>
      <c r="C1" s="82"/>
      <c r="D1" s="82"/>
      <c r="E1" s="82"/>
      <c r="F1" s="83"/>
    </row>
    <row r="2" spans="1:9" x14ac:dyDescent="0.3">
      <c r="A2" s="82"/>
      <c r="B2" s="82"/>
      <c r="C2" s="82"/>
      <c r="D2" s="82"/>
      <c r="E2" s="82"/>
      <c r="F2" s="83"/>
    </row>
    <row r="3" spans="1:9" x14ac:dyDescent="0.3">
      <c r="A3" s="19"/>
      <c r="B3" s="19"/>
      <c r="C3" s="19"/>
      <c r="D3" s="19"/>
      <c r="E3" s="19"/>
      <c r="F3" s="19"/>
    </row>
    <row r="4" spans="1:9" x14ac:dyDescent="0.3">
      <c r="A4" s="84" t="s">
        <v>98</v>
      </c>
      <c r="B4" s="85"/>
      <c r="C4" s="85"/>
      <c r="D4" s="85"/>
      <c r="E4" s="85"/>
      <c r="F4" s="85"/>
    </row>
    <row r="5" spans="1:9" x14ac:dyDescent="0.3">
      <c r="A5" s="84" t="s">
        <v>99</v>
      </c>
      <c r="B5" s="85"/>
      <c r="C5" s="85"/>
      <c r="D5" s="85"/>
      <c r="E5" s="85"/>
      <c r="F5" s="85"/>
    </row>
    <row r="6" spans="1:9" x14ac:dyDescent="0.3">
      <c r="A6" s="19"/>
      <c r="B6" s="19"/>
      <c r="C6" s="19"/>
      <c r="D6" s="19"/>
      <c r="E6" s="19"/>
      <c r="F6" s="19"/>
    </row>
    <row r="7" spans="1:9" ht="36.6" customHeight="1" x14ac:dyDescent="0.3">
      <c r="A7" s="20" t="s">
        <v>110</v>
      </c>
      <c r="B7" s="20" t="s">
        <v>53</v>
      </c>
      <c r="C7" s="20" t="s">
        <v>54</v>
      </c>
      <c r="D7" s="20" t="s">
        <v>55</v>
      </c>
      <c r="E7" s="20" t="s">
        <v>56</v>
      </c>
      <c r="F7" s="20" t="s">
        <v>57</v>
      </c>
    </row>
    <row r="8" spans="1:9" x14ac:dyDescent="0.3">
      <c r="A8" s="22">
        <v>1</v>
      </c>
      <c r="B8" s="23">
        <v>3</v>
      </c>
      <c r="C8" s="23">
        <v>4</v>
      </c>
      <c r="D8" s="22">
        <v>5</v>
      </c>
      <c r="E8" s="23">
        <v>6</v>
      </c>
      <c r="F8" s="23">
        <v>7</v>
      </c>
    </row>
    <row r="9" spans="1:9" x14ac:dyDescent="0.3">
      <c r="A9" s="46" t="s">
        <v>100</v>
      </c>
      <c r="B9" s="48">
        <v>707201.74</v>
      </c>
      <c r="C9" s="27">
        <f>'Račun P i R po ekonomskoj klasi'!D10</f>
        <v>782372</v>
      </c>
      <c r="D9" s="27">
        <f>'Račun P i R po ekonomskoj klasi'!E10</f>
        <v>936895</v>
      </c>
      <c r="E9" s="27">
        <f>'Račun P i R po ekonomskoj klasi'!F10</f>
        <v>966520</v>
      </c>
      <c r="F9" s="27">
        <f>'Račun P i R po ekonomskoj klasi'!G10</f>
        <v>959478</v>
      </c>
    </row>
    <row r="10" spans="1:9" x14ac:dyDescent="0.3">
      <c r="A10" s="46" t="s">
        <v>101</v>
      </c>
      <c r="B10" s="48">
        <f>'Račun P i R po ekonomskoj klasi'!C11</f>
        <v>707201.74</v>
      </c>
      <c r="C10" s="27">
        <v>782372</v>
      </c>
      <c r="D10" s="27">
        <v>936895</v>
      </c>
      <c r="E10" s="27">
        <v>966520</v>
      </c>
      <c r="F10" s="27">
        <v>959478</v>
      </c>
    </row>
    <row r="11" spans="1:9" ht="28.95" customHeight="1" x14ac:dyDescent="0.3">
      <c r="A11" s="50" t="s">
        <v>102</v>
      </c>
      <c r="B11" s="49"/>
      <c r="C11" s="27"/>
      <c r="D11" s="27"/>
      <c r="E11" s="27"/>
      <c r="F11" s="27"/>
      <c r="I11" s="79"/>
    </row>
    <row r="12" spans="1:9" x14ac:dyDescent="0.3">
      <c r="A12" s="47"/>
      <c r="B12" s="58"/>
      <c r="C12" s="44"/>
      <c r="D12" s="44"/>
      <c r="E12" s="44"/>
      <c r="F12" s="44"/>
    </row>
    <row r="13" spans="1:9" x14ac:dyDescent="0.3">
      <c r="A13" s="46" t="s">
        <v>103</v>
      </c>
      <c r="B13" s="48">
        <f>'Račun P i R po ekonomskoj klasi'!C27</f>
        <v>760344.53</v>
      </c>
      <c r="C13" s="27">
        <f>'Račun P i R po ekonomskoj klasi'!D27</f>
        <v>818972</v>
      </c>
      <c r="D13" s="27">
        <f>'Račun P i R po ekonomskoj klasi'!E27</f>
        <v>948895</v>
      </c>
      <c r="E13" s="27">
        <f>'Račun P i R po ekonomskoj klasi'!F27</f>
        <v>966520</v>
      </c>
      <c r="F13" s="27">
        <f>'Račun P i R po ekonomskoj klasi'!G27</f>
        <v>959478</v>
      </c>
    </row>
    <row r="14" spans="1:9" x14ac:dyDescent="0.3">
      <c r="A14" s="46" t="s">
        <v>108</v>
      </c>
      <c r="B14" s="48">
        <f>'Račun P i R po ekonomskoj klasi'!C28</f>
        <v>629911.05000000005</v>
      </c>
      <c r="C14" s="27">
        <f>'Račun P i R po ekonomskoj klasi'!D28</f>
        <v>794072</v>
      </c>
      <c r="D14" s="27">
        <f>'Račun P i R po ekonomskoj klasi'!E28</f>
        <v>936995</v>
      </c>
      <c r="E14" s="27">
        <f>'Račun P i R po ekonomskoj klasi'!F28</f>
        <v>950620</v>
      </c>
      <c r="F14" s="27">
        <f>'Račun P i R po ekonomskoj klasi'!G28</f>
        <v>944578</v>
      </c>
    </row>
    <row r="15" spans="1:9" ht="28.95" customHeight="1" x14ac:dyDescent="0.3">
      <c r="A15" s="50" t="s">
        <v>104</v>
      </c>
      <c r="B15" s="48">
        <f>'Račun P i R po ekonomskoj klasi'!C32</f>
        <v>130433.48</v>
      </c>
      <c r="C15" s="27">
        <f>'Račun P i R po ekonomskoj klasi'!D32</f>
        <v>24900</v>
      </c>
      <c r="D15" s="27">
        <f>'Račun P i R po ekonomskoj klasi'!E32</f>
        <v>11900</v>
      </c>
      <c r="E15" s="27">
        <f>'Račun P i R po ekonomskoj klasi'!F32</f>
        <v>15900</v>
      </c>
      <c r="F15" s="27">
        <f>'Račun P i R po ekonomskoj klasi'!G32</f>
        <v>14900</v>
      </c>
    </row>
    <row r="16" spans="1:9" x14ac:dyDescent="0.3">
      <c r="A16" s="46" t="s">
        <v>109</v>
      </c>
      <c r="B16" s="64">
        <f>B9-B13</f>
        <v>-53142.790000000037</v>
      </c>
      <c r="C16" s="27">
        <f>C9-C13</f>
        <v>-36600</v>
      </c>
      <c r="D16" s="27">
        <f>D9-D13</f>
        <v>-12000</v>
      </c>
      <c r="E16" s="27">
        <f t="shared" ref="E16:F16" si="0">E9-E13</f>
        <v>0</v>
      </c>
      <c r="F16" s="27">
        <f t="shared" si="0"/>
        <v>0</v>
      </c>
    </row>
    <row r="19" spans="1:6" x14ac:dyDescent="0.3">
      <c r="A19" s="85" t="s">
        <v>105</v>
      </c>
      <c r="B19" s="85"/>
      <c r="C19" s="85"/>
      <c r="D19" s="85"/>
      <c r="E19" s="85"/>
      <c r="F19" s="85"/>
    </row>
    <row r="20" spans="1:6" x14ac:dyDescent="0.3">
      <c r="A20" s="80"/>
      <c r="B20" s="80"/>
      <c r="C20" s="80"/>
      <c r="D20" s="80"/>
      <c r="E20" s="80"/>
      <c r="F20" s="80"/>
    </row>
    <row r="21" spans="1:6" ht="28.8" x14ac:dyDescent="0.3">
      <c r="A21" s="20" t="s">
        <v>110</v>
      </c>
      <c r="B21" s="20" t="s">
        <v>53</v>
      </c>
      <c r="C21" s="20" t="s">
        <v>54</v>
      </c>
      <c r="D21" s="20" t="s">
        <v>55</v>
      </c>
      <c r="E21" s="20" t="s">
        <v>56</v>
      </c>
      <c r="F21" s="20" t="s">
        <v>57</v>
      </c>
    </row>
    <row r="22" spans="1:6" ht="28.95" customHeight="1" x14ac:dyDescent="0.3">
      <c r="A22" s="50" t="s">
        <v>106</v>
      </c>
      <c r="B22" s="27"/>
      <c r="C22" s="27"/>
      <c r="D22" s="27"/>
      <c r="E22" s="27"/>
      <c r="F22" s="27"/>
    </row>
    <row r="23" spans="1:6" ht="28.95" customHeight="1" x14ac:dyDescent="0.3">
      <c r="A23" s="50" t="s">
        <v>111</v>
      </c>
      <c r="B23" s="27"/>
      <c r="C23" s="27"/>
      <c r="D23" s="27"/>
      <c r="E23" s="27"/>
      <c r="F23" s="27"/>
    </row>
    <row r="24" spans="1:6" x14ac:dyDescent="0.3">
      <c r="A24" s="46" t="s">
        <v>107</v>
      </c>
      <c r="B24" s="27"/>
      <c r="C24" s="27"/>
      <c r="D24" s="27"/>
      <c r="E24" s="27"/>
      <c r="F24" s="27"/>
    </row>
    <row r="25" spans="1:6" ht="28.8" x14ac:dyDescent="0.3">
      <c r="A25" s="50" t="s">
        <v>118</v>
      </c>
      <c r="B25" s="27">
        <v>-53142.79</v>
      </c>
      <c r="C25" s="27">
        <v>-36600</v>
      </c>
      <c r="D25" s="27">
        <v>-12000</v>
      </c>
      <c r="E25" s="27">
        <v>0</v>
      </c>
      <c r="F25" s="27">
        <v>0</v>
      </c>
    </row>
    <row r="28" spans="1:6" x14ac:dyDescent="0.3">
      <c r="A28" s="85" t="s">
        <v>112</v>
      </c>
      <c r="B28" s="85"/>
      <c r="C28" s="85"/>
      <c r="D28" s="85"/>
      <c r="E28" s="85"/>
      <c r="F28" s="85"/>
    </row>
    <row r="30" spans="1:6" ht="28.8" x14ac:dyDescent="0.3">
      <c r="A30" s="66" t="s">
        <v>0</v>
      </c>
      <c r="B30" s="20" t="s">
        <v>53</v>
      </c>
      <c r="C30" s="20" t="s">
        <v>54</v>
      </c>
      <c r="D30" s="20" t="s">
        <v>55</v>
      </c>
      <c r="E30" s="20" t="s">
        <v>56</v>
      </c>
      <c r="F30" s="20" t="s">
        <v>57</v>
      </c>
    </row>
    <row r="31" spans="1:6" ht="28.95" customHeight="1" x14ac:dyDescent="0.3">
      <c r="A31" s="50" t="s">
        <v>113</v>
      </c>
      <c r="B31" s="67">
        <v>106584.39</v>
      </c>
      <c r="C31" s="67">
        <v>53441.21</v>
      </c>
      <c r="D31" s="67">
        <v>12000</v>
      </c>
      <c r="E31" s="67">
        <v>0</v>
      </c>
      <c r="F31" s="67">
        <v>0</v>
      </c>
    </row>
    <row r="32" spans="1:6" ht="28.95" customHeight="1" x14ac:dyDescent="0.3">
      <c r="A32" s="50" t="s">
        <v>114</v>
      </c>
      <c r="B32" s="68">
        <f>B25+B31</f>
        <v>53441.599999999999</v>
      </c>
      <c r="C32" s="68">
        <f>C25+C31</f>
        <v>16841.21</v>
      </c>
      <c r="D32" s="68">
        <f t="shared" ref="D32:F32" si="1">D25+D31</f>
        <v>0</v>
      </c>
      <c r="E32" s="68">
        <f t="shared" si="1"/>
        <v>0</v>
      </c>
      <c r="F32" s="68">
        <f t="shared" si="1"/>
        <v>0</v>
      </c>
    </row>
    <row r="33" spans="1:6" ht="60" customHeight="1" x14ac:dyDescent="0.3">
      <c r="A33" s="50" t="s">
        <v>119</v>
      </c>
      <c r="B33" s="37">
        <f>B16+B24+B31-B32</f>
        <v>0</v>
      </c>
      <c r="C33" s="68">
        <f>C16+C24+C31-C32</f>
        <v>0</v>
      </c>
      <c r="D33" s="68">
        <f>D16+D24+D31-D32</f>
        <v>0</v>
      </c>
      <c r="E33" s="68">
        <v>0</v>
      </c>
      <c r="F33" s="68">
        <v>0</v>
      </c>
    </row>
    <row r="34" spans="1:6" x14ac:dyDescent="0.3">
      <c r="A34" s="77"/>
      <c r="B34" s="77"/>
      <c r="C34" s="77"/>
      <c r="D34" s="77"/>
      <c r="E34" s="77"/>
      <c r="F34" s="77"/>
    </row>
  </sheetData>
  <mergeCells count="5">
    <mergeCell ref="A1:F2"/>
    <mergeCell ref="A4:F4"/>
    <mergeCell ref="A5:F5"/>
    <mergeCell ref="A19:F19"/>
    <mergeCell ref="A28:F28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colBreaks count="1" manualBreakCount="1">
    <brk id="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zoomScaleNormal="100" workbookViewId="0">
      <pane ySplit="7" topLeftCell="A8" activePane="bottomLeft" state="frozen"/>
      <selection pane="bottomLeft" activeCell="E30" sqref="E30"/>
    </sheetView>
  </sheetViews>
  <sheetFormatPr defaultColWidth="8.88671875" defaultRowHeight="14.4" x14ac:dyDescent="0.3"/>
  <cols>
    <col min="1" max="1" width="9" style="19" customWidth="1" collapsed="1"/>
    <col min="2" max="2" width="45.44140625" style="19" customWidth="1" collapsed="1"/>
    <col min="3" max="7" width="10.77734375" style="19" bestFit="1" customWidth="1" collapsed="1"/>
    <col min="8" max="16384" width="8.88671875" style="19"/>
  </cols>
  <sheetData>
    <row r="2" spans="1:7" x14ac:dyDescent="0.3">
      <c r="A2" s="81" t="s">
        <v>120</v>
      </c>
      <c r="B2" s="82"/>
      <c r="C2" s="82"/>
      <c r="D2" s="82"/>
      <c r="E2" s="82"/>
      <c r="F2" s="82"/>
      <c r="G2" s="83"/>
    </row>
    <row r="3" spans="1:7" x14ac:dyDescent="0.3">
      <c r="A3" s="82"/>
      <c r="B3" s="82"/>
      <c r="C3" s="82"/>
      <c r="D3" s="82"/>
      <c r="E3" s="82"/>
      <c r="F3" s="82"/>
      <c r="G3" s="83"/>
    </row>
    <row r="5" spans="1:7" x14ac:dyDescent="0.3">
      <c r="A5" s="84" t="s">
        <v>97</v>
      </c>
      <c r="B5" s="85"/>
      <c r="C5" s="85"/>
      <c r="D5" s="85"/>
      <c r="E5" s="85"/>
      <c r="F5" s="85"/>
      <c r="G5" s="85"/>
    </row>
    <row r="6" spans="1:7" x14ac:dyDescent="0.3">
      <c r="A6" s="84" t="s">
        <v>96</v>
      </c>
      <c r="B6" s="85"/>
      <c r="C6" s="85"/>
      <c r="D6" s="85"/>
      <c r="E6" s="85"/>
      <c r="F6" s="85"/>
      <c r="G6" s="85"/>
    </row>
    <row r="8" spans="1:7" ht="28.8" x14ac:dyDescent="0.3">
      <c r="A8" s="20" t="s">
        <v>71</v>
      </c>
      <c r="B8" s="21" t="s">
        <v>0</v>
      </c>
      <c r="C8" s="20" t="s">
        <v>53</v>
      </c>
      <c r="D8" s="20" t="s">
        <v>54</v>
      </c>
      <c r="E8" s="21" t="s">
        <v>55</v>
      </c>
      <c r="F8" s="20" t="s">
        <v>56</v>
      </c>
      <c r="G8" s="20" t="s">
        <v>57</v>
      </c>
    </row>
    <row r="9" spans="1:7" x14ac:dyDescent="0.3">
      <c r="A9" s="22">
        <v>1</v>
      </c>
      <c r="B9" s="22">
        <v>2</v>
      </c>
      <c r="C9" s="23">
        <v>3</v>
      </c>
      <c r="D9" s="23">
        <v>4</v>
      </c>
      <c r="E9" s="22">
        <v>5</v>
      </c>
      <c r="F9" s="23">
        <v>6</v>
      </c>
      <c r="G9" s="23">
        <v>7</v>
      </c>
    </row>
    <row r="10" spans="1:7" x14ac:dyDescent="0.3">
      <c r="A10" s="26" t="s">
        <v>1</v>
      </c>
      <c r="B10" s="26"/>
      <c r="C10" s="59">
        <v>707201.74</v>
      </c>
      <c r="D10" s="27">
        <v>782372</v>
      </c>
      <c r="E10" s="27">
        <v>936895</v>
      </c>
      <c r="F10" s="27">
        <v>966520</v>
      </c>
      <c r="G10" s="27">
        <v>959478</v>
      </c>
    </row>
    <row r="11" spans="1:7" x14ac:dyDescent="0.3">
      <c r="A11" s="26" t="s">
        <v>95</v>
      </c>
      <c r="B11" s="26" t="s">
        <v>94</v>
      </c>
      <c r="C11" s="59">
        <v>707201.74</v>
      </c>
      <c r="D11" s="27">
        <v>782372</v>
      </c>
      <c r="E11" s="27">
        <v>936895</v>
      </c>
      <c r="F11" s="27">
        <v>966520</v>
      </c>
      <c r="G11" s="27">
        <v>959478</v>
      </c>
    </row>
    <row r="12" spans="1:7" ht="31.05" customHeight="1" x14ac:dyDescent="0.3">
      <c r="A12" s="26" t="s">
        <v>93</v>
      </c>
      <c r="B12" s="69" t="s">
        <v>92</v>
      </c>
      <c r="C12" s="59">
        <v>106579.04</v>
      </c>
      <c r="D12" s="27">
        <v>61300</v>
      </c>
      <c r="E12" s="27">
        <v>75000</v>
      </c>
      <c r="F12" s="27">
        <v>55000</v>
      </c>
      <c r="G12" s="27">
        <v>45000</v>
      </c>
    </row>
    <row r="13" spans="1:7" x14ac:dyDescent="0.3">
      <c r="A13" s="26" t="s">
        <v>91</v>
      </c>
      <c r="B13" s="26" t="s">
        <v>90</v>
      </c>
      <c r="C13" s="59">
        <v>0.01</v>
      </c>
      <c r="D13" s="27"/>
      <c r="E13" s="27"/>
      <c r="F13" s="27"/>
      <c r="G13" s="27"/>
    </row>
    <row r="14" spans="1:7" ht="31.05" customHeight="1" x14ac:dyDescent="0.3">
      <c r="A14" s="26" t="s">
        <v>89</v>
      </c>
      <c r="B14" s="69" t="s">
        <v>88</v>
      </c>
      <c r="C14" s="59">
        <v>89774.65</v>
      </c>
      <c r="D14" s="27">
        <v>70000</v>
      </c>
      <c r="E14" s="27">
        <v>57500</v>
      </c>
      <c r="F14" s="27">
        <v>57500</v>
      </c>
      <c r="G14" s="27">
        <v>57500</v>
      </c>
    </row>
    <row r="15" spans="1:7" ht="46.8" customHeight="1" x14ac:dyDescent="0.3">
      <c r="A15" s="26" t="s">
        <v>87</v>
      </c>
      <c r="B15" s="69" t="s">
        <v>86</v>
      </c>
      <c r="C15" s="59">
        <v>51335.25</v>
      </c>
      <c r="D15" s="27">
        <v>14000</v>
      </c>
      <c r="E15" s="27">
        <v>16000</v>
      </c>
      <c r="F15" s="27">
        <v>16000</v>
      </c>
      <c r="G15" s="27">
        <v>16000</v>
      </c>
    </row>
    <row r="16" spans="1:7" ht="31.05" customHeight="1" x14ac:dyDescent="0.3">
      <c r="A16" s="26" t="s">
        <v>85</v>
      </c>
      <c r="B16" s="69" t="s">
        <v>84</v>
      </c>
      <c r="C16" s="59">
        <v>459512.79</v>
      </c>
      <c r="D16" s="27">
        <v>637072</v>
      </c>
      <c r="E16" s="27">
        <v>788395</v>
      </c>
      <c r="F16" s="27">
        <v>838020</v>
      </c>
      <c r="G16" s="27">
        <v>840978</v>
      </c>
    </row>
    <row r="17" spans="1:7" x14ac:dyDescent="0.3">
      <c r="A17" s="45"/>
      <c r="B17" s="45"/>
      <c r="C17" s="55"/>
      <c r="D17" s="44"/>
      <c r="E17" s="44"/>
      <c r="F17" s="44"/>
      <c r="G17" s="44"/>
    </row>
    <row r="18" spans="1:7" x14ac:dyDescent="0.3">
      <c r="C18" s="56"/>
      <c r="D18" s="43"/>
      <c r="E18" s="43"/>
      <c r="F18" s="43"/>
      <c r="G18" s="43"/>
    </row>
    <row r="19" spans="1:7" x14ac:dyDescent="0.3">
      <c r="A19" s="73" t="s">
        <v>70</v>
      </c>
      <c r="C19" s="56"/>
      <c r="D19" s="43"/>
      <c r="E19" s="43"/>
      <c r="F19" s="43"/>
      <c r="G19" s="43"/>
    </row>
    <row r="20" spans="1:7" ht="28.8" x14ac:dyDescent="0.3">
      <c r="A20" s="20" t="s">
        <v>71</v>
      </c>
      <c r="B20" s="21" t="s">
        <v>0</v>
      </c>
      <c r="C20" s="20" t="s">
        <v>53</v>
      </c>
      <c r="D20" s="20" t="s">
        <v>54</v>
      </c>
      <c r="E20" s="21" t="s">
        <v>55</v>
      </c>
      <c r="F20" s="20" t="s">
        <v>56</v>
      </c>
      <c r="G20" s="20" t="s">
        <v>57</v>
      </c>
    </row>
    <row r="21" spans="1:7" x14ac:dyDescent="0.3">
      <c r="A21" s="22">
        <v>1</v>
      </c>
      <c r="B21" s="22">
        <v>2</v>
      </c>
      <c r="C21" s="23">
        <v>3</v>
      </c>
      <c r="D21" s="23">
        <v>4</v>
      </c>
      <c r="E21" s="22">
        <v>5</v>
      </c>
      <c r="F21" s="23">
        <v>6</v>
      </c>
      <c r="G21" s="23">
        <v>7</v>
      </c>
    </row>
    <row r="22" spans="1:7" x14ac:dyDescent="0.3">
      <c r="A22" s="26" t="s">
        <v>83</v>
      </c>
      <c r="B22" s="26" t="s">
        <v>82</v>
      </c>
      <c r="C22" s="62">
        <v>85301.57</v>
      </c>
      <c r="D22" s="27">
        <v>36600</v>
      </c>
      <c r="E22" s="27">
        <v>12000</v>
      </c>
      <c r="F22" s="27"/>
      <c r="G22" s="27"/>
    </row>
    <row r="23" spans="1:7" x14ac:dyDescent="0.3">
      <c r="A23" s="26" t="s">
        <v>81</v>
      </c>
      <c r="B23" s="26" t="s">
        <v>80</v>
      </c>
      <c r="C23" s="62">
        <v>85301.57</v>
      </c>
      <c r="D23" s="27">
        <v>36600</v>
      </c>
      <c r="E23" s="27">
        <v>12000</v>
      </c>
      <c r="F23" s="27"/>
      <c r="G23" s="27"/>
    </row>
    <row r="24" spans="1:7" x14ac:dyDescent="0.3">
      <c r="A24" s="18"/>
      <c r="B24" s="18"/>
      <c r="C24" s="57"/>
      <c r="D24" s="18"/>
      <c r="E24" s="18"/>
      <c r="F24" s="18"/>
      <c r="G24" s="18"/>
    </row>
    <row r="25" spans="1:7" ht="28.8" x14ac:dyDescent="0.3">
      <c r="A25" s="20" t="s">
        <v>71</v>
      </c>
      <c r="B25" s="21" t="s">
        <v>0</v>
      </c>
      <c r="C25" s="20" t="s">
        <v>53</v>
      </c>
      <c r="D25" s="20" t="s">
        <v>54</v>
      </c>
      <c r="E25" s="21" t="s">
        <v>55</v>
      </c>
      <c r="F25" s="20" t="s">
        <v>56</v>
      </c>
      <c r="G25" s="20" t="s">
        <v>57</v>
      </c>
    </row>
    <row r="26" spans="1:7" x14ac:dyDescent="0.3">
      <c r="A26" s="22">
        <v>1</v>
      </c>
      <c r="B26" s="22">
        <v>2</v>
      </c>
      <c r="C26" s="23">
        <v>3</v>
      </c>
      <c r="D26" s="23">
        <v>4</v>
      </c>
      <c r="E26" s="22">
        <v>5</v>
      </c>
      <c r="F26" s="23">
        <v>6</v>
      </c>
      <c r="G26" s="23">
        <v>7</v>
      </c>
    </row>
    <row r="27" spans="1:7" x14ac:dyDescent="0.3">
      <c r="A27" s="46" t="s">
        <v>1</v>
      </c>
      <c r="B27" s="26"/>
      <c r="C27" s="59">
        <v>760344.53</v>
      </c>
      <c r="D27" s="27">
        <v>818972</v>
      </c>
      <c r="E27" s="27">
        <v>948895</v>
      </c>
      <c r="F27" s="27">
        <v>966520</v>
      </c>
      <c r="G27" s="27">
        <v>959478</v>
      </c>
    </row>
    <row r="28" spans="1:7" x14ac:dyDescent="0.3">
      <c r="A28" s="26" t="s">
        <v>14</v>
      </c>
      <c r="B28" s="26" t="s">
        <v>15</v>
      </c>
      <c r="C28" s="59">
        <v>629911.05000000005</v>
      </c>
      <c r="D28" s="27">
        <v>794072</v>
      </c>
      <c r="E28" s="27">
        <v>936995</v>
      </c>
      <c r="F28" s="27">
        <v>950620</v>
      </c>
      <c r="G28" s="27">
        <v>944578</v>
      </c>
    </row>
    <row r="29" spans="1:7" x14ac:dyDescent="0.3">
      <c r="A29" s="26" t="s">
        <v>16</v>
      </c>
      <c r="B29" s="26" t="s">
        <v>17</v>
      </c>
      <c r="C29" s="59">
        <v>323982.36</v>
      </c>
      <c r="D29" s="27">
        <v>429785</v>
      </c>
      <c r="E29" s="27">
        <v>612955</v>
      </c>
      <c r="F29" s="27">
        <v>629305</v>
      </c>
      <c r="G29" s="27">
        <v>631098</v>
      </c>
    </row>
    <row r="30" spans="1:7" x14ac:dyDescent="0.3">
      <c r="A30" s="26" t="s">
        <v>29</v>
      </c>
      <c r="B30" s="26" t="s">
        <v>30</v>
      </c>
      <c r="C30" s="59">
        <v>305266.77</v>
      </c>
      <c r="D30" s="27">
        <v>362667</v>
      </c>
      <c r="E30" s="27">
        <v>322450</v>
      </c>
      <c r="F30" s="27">
        <v>319725</v>
      </c>
      <c r="G30" s="27">
        <v>311890</v>
      </c>
    </row>
    <row r="31" spans="1:7" x14ac:dyDescent="0.3">
      <c r="A31" s="26" t="s">
        <v>31</v>
      </c>
      <c r="B31" s="26" t="s">
        <v>32</v>
      </c>
      <c r="C31" s="59">
        <v>661.92</v>
      </c>
      <c r="D31" s="27">
        <v>1620</v>
      </c>
      <c r="E31" s="27">
        <v>1590</v>
      </c>
      <c r="F31" s="27">
        <v>1590</v>
      </c>
      <c r="G31" s="27">
        <v>1590</v>
      </c>
    </row>
    <row r="32" spans="1:7" x14ac:dyDescent="0.3">
      <c r="A32" s="26" t="s">
        <v>37</v>
      </c>
      <c r="B32" s="26" t="s">
        <v>38</v>
      </c>
      <c r="C32" s="59">
        <v>130433.48</v>
      </c>
      <c r="D32" s="27">
        <v>24900</v>
      </c>
      <c r="E32" s="27">
        <v>11900</v>
      </c>
      <c r="F32" s="27">
        <v>15900</v>
      </c>
      <c r="G32" s="27">
        <v>14900</v>
      </c>
    </row>
    <row r="33" spans="1:7" x14ac:dyDescent="0.3">
      <c r="A33" s="26" t="s">
        <v>45</v>
      </c>
      <c r="B33" s="26" t="s">
        <v>46</v>
      </c>
      <c r="C33" s="59">
        <v>2095</v>
      </c>
      <c r="D33" s="27">
        <v>800</v>
      </c>
      <c r="E33" s="27">
        <v>1000</v>
      </c>
      <c r="F33" s="27">
        <v>800</v>
      </c>
      <c r="G33" s="27">
        <v>800</v>
      </c>
    </row>
    <row r="34" spans="1:7" x14ac:dyDescent="0.3">
      <c r="A34" s="26" t="s">
        <v>39</v>
      </c>
      <c r="B34" s="26" t="s">
        <v>40</v>
      </c>
      <c r="C34" s="59">
        <v>128338.48</v>
      </c>
      <c r="D34" s="27">
        <v>24100</v>
      </c>
      <c r="E34" s="27">
        <v>10900</v>
      </c>
      <c r="F34" s="27">
        <v>15100</v>
      </c>
      <c r="G34" s="27">
        <v>14100</v>
      </c>
    </row>
    <row r="35" spans="1:7" x14ac:dyDescent="0.3">
      <c r="A35" s="28"/>
      <c r="B35" s="28"/>
      <c r="C35" s="28"/>
      <c r="D35" s="28"/>
      <c r="E35" s="28"/>
      <c r="F35" s="28"/>
      <c r="G35" s="28"/>
    </row>
  </sheetData>
  <mergeCells count="3">
    <mergeCell ref="A2:G3"/>
    <mergeCell ref="A6:G6"/>
    <mergeCell ref="A5:G5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L14" sqref="L14"/>
    </sheetView>
  </sheetViews>
  <sheetFormatPr defaultColWidth="8.88671875" defaultRowHeight="14.4" x14ac:dyDescent="0.3"/>
  <cols>
    <col min="1" max="1" width="9" style="19" customWidth="1" collapsed="1"/>
    <col min="2" max="2" width="34.44140625" style="19" customWidth="1" collapsed="1"/>
    <col min="3" max="7" width="10.77734375" style="19" bestFit="1" customWidth="1" collapsed="1"/>
    <col min="8" max="16384" width="8.88671875" style="19"/>
  </cols>
  <sheetData>
    <row r="1" spans="1:7" x14ac:dyDescent="0.3">
      <c r="A1" s="18"/>
    </row>
    <row r="2" spans="1:7" x14ac:dyDescent="0.3">
      <c r="A2" s="81" t="s">
        <v>120</v>
      </c>
      <c r="B2" s="82"/>
      <c r="C2" s="82"/>
      <c r="D2" s="82"/>
      <c r="E2" s="82"/>
      <c r="F2" s="82"/>
      <c r="G2" s="83"/>
    </row>
    <row r="3" spans="1:7" x14ac:dyDescent="0.3">
      <c r="A3" s="82"/>
      <c r="B3" s="82"/>
      <c r="C3" s="82"/>
      <c r="D3" s="82"/>
      <c r="E3" s="82"/>
      <c r="F3" s="82"/>
      <c r="G3" s="83"/>
    </row>
    <row r="4" spans="1:7" x14ac:dyDescent="0.3">
      <c r="A4" s="2"/>
      <c r="B4" s="2"/>
      <c r="C4" s="2"/>
      <c r="D4" s="2"/>
      <c r="E4" s="2"/>
      <c r="F4" s="2"/>
      <c r="G4" s="3"/>
    </row>
    <row r="5" spans="1:7" x14ac:dyDescent="0.3">
      <c r="A5" s="82" t="s">
        <v>79</v>
      </c>
      <c r="B5" s="86"/>
      <c r="C5" s="86"/>
      <c r="D5" s="86"/>
      <c r="E5" s="86"/>
      <c r="F5" s="86"/>
      <c r="G5" s="86"/>
    </row>
    <row r="6" spans="1:7" x14ac:dyDescent="0.3">
      <c r="A6" s="18"/>
    </row>
    <row r="7" spans="1:7" ht="28.8" x14ac:dyDescent="0.3">
      <c r="A7" s="30" t="s">
        <v>71</v>
      </c>
      <c r="B7" s="31" t="s">
        <v>0</v>
      </c>
      <c r="C7" s="30" t="s">
        <v>53</v>
      </c>
      <c r="D7" s="30" t="s">
        <v>54</v>
      </c>
      <c r="E7" s="31" t="s">
        <v>55</v>
      </c>
      <c r="F7" s="30" t="s">
        <v>56</v>
      </c>
      <c r="G7" s="30" t="s">
        <v>57</v>
      </c>
    </row>
    <row r="8" spans="1:7" ht="12" customHeight="1" x14ac:dyDescent="0.3">
      <c r="A8" s="32">
        <v>1</v>
      </c>
      <c r="B8" s="32">
        <v>2</v>
      </c>
      <c r="C8" s="33">
        <v>3</v>
      </c>
      <c r="D8" s="33">
        <v>4</v>
      </c>
      <c r="E8" s="32">
        <v>5</v>
      </c>
      <c r="F8" s="33">
        <v>6</v>
      </c>
      <c r="G8" s="33">
        <v>7</v>
      </c>
    </row>
    <row r="9" spans="1:7" s="29" customFormat="1" x14ac:dyDescent="0.3">
      <c r="A9" s="34"/>
      <c r="B9" s="34" t="s">
        <v>78</v>
      </c>
      <c r="C9" s="61">
        <v>707201.74</v>
      </c>
      <c r="D9" s="35">
        <f>D10+D12+D14+D16+D18</f>
        <v>782372</v>
      </c>
      <c r="E9" s="35">
        <v>936895</v>
      </c>
      <c r="F9" s="35">
        <v>966520</v>
      </c>
      <c r="G9" s="35">
        <v>959478</v>
      </c>
    </row>
    <row r="10" spans="1:7" s="29" customFormat="1" x14ac:dyDescent="0.3">
      <c r="A10" s="34" t="s">
        <v>60</v>
      </c>
      <c r="B10" s="34" t="s">
        <v>13</v>
      </c>
      <c r="C10" s="61">
        <v>459512.79</v>
      </c>
      <c r="D10" s="35">
        <v>637072</v>
      </c>
      <c r="E10" s="35">
        <v>788395</v>
      </c>
      <c r="F10" s="35">
        <v>838020</v>
      </c>
      <c r="G10" s="35">
        <v>840978</v>
      </c>
    </row>
    <row r="11" spans="1:7" x14ac:dyDescent="0.3">
      <c r="A11" s="36" t="s">
        <v>12</v>
      </c>
      <c r="B11" s="36" t="s">
        <v>13</v>
      </c>
      <c r="C11" s="62">
        <v>459512.79</v>
      </c>
      <c r="D11" s="37">
        <v>637072</v>
      </c>
      <c r="E11" s="37">
        <v>788395</v>
      </c>
      <c r="F11" s="37">
        <v>838020</v>
      </c>
      <c r="G11" s="37">
        <v>840978</v>
      </c>
    </row>
    <row r="12" spans="1:7" s="29" customFormat="1" x14ac:dyDescent="0.3">
      <c r="A12" s="34" t="s">
        <v>61</v>
      </c>
      <c r="B12" s="34" t="s">
        <v>66</v>
      </c>
      <c r="C12" s="61">
        <v>9202.81</v>
      </c>
      <c r="D12" s="35">
        <v>4000</v>
      </c>
      <c r="E12" s="35">
        <v>5000</v>
      </c>
      <c r="F12" s="35">
        <v>5000</v>
      </c>
      <c r="G12" s="35">
        <v>5000</v>
      </c>
    </row>
    <row r="13" spans="1:7" ht="28.95" customHeight="1" x14ac:dyDescent="0.3">
      <c r="A13" s="36" t="s">
        <v>33</v>
      </c>
      <c r="B13" s="70" t="s">
        <v>34</v>
      </c>
      <c r="C13" s="62">
        <v>9202.81</v>
      </c>
      <c r="D13" s="37">
        <v>4000</v>
      </c>
      <c r="E13" s="37">
        <v>5000</v>
      </c>
      <c r="F13" s="37">
        <v>5000</v>
      </c>
      <c r="G13" s="37">
        <v>5000</v>
      </c>
    </row>
    <row r="14" spans="1:7" s="29" customFormat="1" x14ac:dyDescent="0.3">
      <c r="A14" s="34" t="s">
        <v>62</v>
      </c>
      <c r="B14" s="34" t="s">
        <v>67</v>
      </c>
      <c r="C14" s="61">
        <v>89774.65</v>
      </c>
      <c r="D14" s="35">
        <v>70000</v>
      </c>
      <c r="E14" s="35">
        <v>57500</v>
      </c>
      <c r="F14" s="35">
        <v>57500</v>
      </c>
      <c r="G14" s="35">
        <v>57500</v>
      </c>
    </row>
    <row r="15" spans="1:7" ht="28.95" customHeight="1" x14ac:dyDescent="0.3">
      <c r="A15" s="36" t="s">
        <v>18</v>
      </c>
      <c r="B15" s="70" t="s">
        <v>19</v>
      </c>
      <c r="C15" s="62">
        <v>89774.65</v>
      </c>
      <c r="D15" s="37">
        <v>70000</v>
      </c>
      <c r="E15" s="37">
        <v>57500</v>
      </c>
      <c r="F15" s="37">
        <v>57500</v>
      </c>
      <c r="G15" s="37">
        <v>57500</v>
      </c>
    </row>
    <row r="16" spans="1:7" s="29" customFormat="1" x14ac:dyDescent="0.3">
      <c r="A16" s="34" t="s">
        <v>63</v>
      </c>
      <c r="B16" s="34" t="s">
        <v>68</v>
      </c>
      <c r="C16" s="61">
        <v>106579.04</v>
      </c>
      <c r="D16" s="35">
        <v>61300</v>
      </c>
      <c r="E16" s="35">
        <v>75000</v>
      </c>
      <c r="F16" s="35">
        <v>55000</v>
      </c>
      <c r="G16" s="35">
        <v>45000</v>
      </c>
    </row>
    <row r="17" spans="1:7" x14ac:dyDescent="0.3">
      <c r="A17" s="36" t="s">
        <v>20</v>
      </c>
      <c r="B17" s="36" t="s">
        <v>21</v>
      </c>
      <c r="C17" s="62">
        <v>106579.04</v>
      </c>
      <c r="D17" s="37">
        <v>61300</v>
      </c>
      <c r="E17" s="37">
        <v>75000</v>
      </c>
      <c r="F17" s="37">
        <v>55000</v>
      </c>
      <c r="G17" s="37">
        <v>45000</v>
      </c>
    </row>
    <row r="18" spans="1:7" s="29" customFormat="1" x14ac:dyDescent="0.3">
      <c r="A18" s="34" t="s">
        <v>64</v>
      </c>
      <c r="B18" s="34" t="s">
        <v>69</v>
      </c>
      <c r="C18" s="61">
        <v>42132.45</v>
      </c>
      <c r="D18" s="35">
        <v>10000</v>
      </c>
      <c r="E18" s="35">
        <v>11000</v>
      </c>
      <c r="F18" s="35">
        <v>11000</v>
      </c>
      <c r="G18" s="35">
        <v>11000</v>
      </c>
    </row>
    <row r="19" spans="1:7" x14ac:dyDescent="0.3">
      <c r="A19" s="36" t="s">
        <v>22</v>
      </c>
      <c r="B19" s="36" t="s">
        <v>23</v>
      </c>
      <c r="C19" s="62">
        <v>42132.45</v>
      </c>
      <c r="D19" s="37">
        <v>10000</v>
      </c>
      <c r="E19" s="37">
        <v>11000</v>
      </c>
      <c r="F19" s="37">
        <v>11000</v>
      </c>
      <c r="G19" s="37">
        <v>11000</v>
      </c>
    </row>
    <row r="20" spans="1:7" x14ac:dyDescent="0.3">
      <c r="A20" s="38"/>
      <c r="B20" s="38"/>
      <c r="C20" s="51"/>
      <c r="D20" s="41"/>
      <c r="E20" s="41"/>
      <c r="F20" s="41"/>
      <c r="G20" s="41"/>
    </row>
    <row r="21" spans="1:7" x14ac:dyDescent="0.3">
      <c r="A21" s="39"/>
      <c r="B21" s="39"/>
      <c r="C21" s="52"/>
      <c r="D21" s="42"/>
      <c r="E21" s="42"/>
      <c r="F21" s="42"/>
      <c r="G21" s="42"/>
    </row>
    <row r="22" spans="1:7" s="29" customFormat="1" ht="28.95" customHeight="1" x14ac:dyDescent="0.3">
      <c r="A22" s="34" t="s">
        <v>65</v>
      </c>
      <c r="B22" s="71" t="s">
        <v>70</v>
      </c>
      <c r="C22" s="61">
        <v>85301.57</v>
      </c>
      <c r="D22" s="35">
        <v>36600</v>
      </c>
      <c r="E22" s="35">
        <v>12000</v>
      </c>
      <c r="F22" s="35"/>
      <c r="G22" s="35"/>
    </row>
    <row r="23" spans="1:7" s="29" customFormat="1" ht="14.55" customHeight="1" x14ac:dyDescent="0.3">
      <c r="A23" s="36" t="s">
        <v>47</v>
      </c>
      <c r="B23" s="78" t="s">
        <v>48</v>
      </c>
      <c r="C23" s="64">
        <v>3262.38</v>
      </c>
      <c r="D23" s="35"/>
      <c r="E23" s="35"/>
      <c r="F23" s="35"/>
      <c r="G23" s="35"/>
    </row>
    <row r="24" spans="1:7" ht="14.55" customHeight="1" x14ac:dyDescent="0.3">
      <c r="A24" s="36" t="s">
        <v>24</v>
      </c>
      <c r="B24" s="36" t="s">
        <v>25</v>
      </c>
      <c r="C24" s="62">
        <v>59865.23</v>
      </c>
      <c r="D24" s="37">
        <v>7200</v>
      </c>
      <c r="E24" s="37">
        <v>6000</v>
      </c>
      <c r="F24" s="37"/>
      <c r="G24" s="37"/>
    </row>
    <row r="25" spans="1:7" ht="14.55" customHeight="1" x14ac:dyDescent="0.3">
      <c r="A25" s="36" t="s">
        <v>26</v>
      </c>
      <c r="B25" s="36" t="s">
        <v>27</v>
      </c>
      <c r="C25" s="62">
        <v>22173.96</v>
      </c>
      <c r="D25" s="37">
        <v>29400</v>
      </c>
      <c r="E25" s="37">
        <v>6000</v>
      </c>
      <c r="F25" s="37"/>
      <c r="G25" s="37"/>
    </row>
    <row r="26" spans="1:7" x14ac:dyDescent="0.3">
      <c r="A26" s="40"/>
      <c r="B26" s="40"/>
      <c r="C26" s="53"/>
      <c r="D26" s="40"/>
      <c r="E26" s="40"/>
      <c r="F26" s="40"/>
      <c r="G26" s="40"/>
    </row>
    <row r="27" spans="1:7" x14ac:dyDescent="0.3">
      <c r="C27" s="54"/>
    </row>
    <row r="28" spans="1:7" ht="28.8" x14ac:dyDescent="0.3">
      <c r="A28" s="30" t="s">
        <v>71</v>
      </c>
      <c r="B28" s="31" t="s">
        <v>0</v>
      </c>
      <c r="C28" s="30" t="s">
        <v>53</v>
      </c>
      <c r="D28" s="30" t="s">
        <v>54</v>
      </c>
      <c r="E28" s="31" t="s">
        <v>55</v>
      </c>
      <c r="F28" s="30" t="s">
        <v>56</v>
      </c>
      <c r="G28" s="30" t="s">
        <v>57</v>
      </c>
    </row>
    <row r="29" spans="1:7" x14ac:dyDescent="0.3">
      <c r="A29" s="32">
        <v>1</v>
      </c>
      <c r="B29" s="32">
        <v>2</v>
      </c>
      <c r="C29" s="33">
        <v>3</v>
      </c>
      <c r="D29" s="33">
        <v>4</v>
      </c>
      <c r="E29" s="32">
        <v>5</v>
      </c>
      <c r="F29" s="33">
        <v>6</v>
      </c>
      <c r="G29" s="33">
        <v>7</v>
      </c>
    </row>
    <row r="30" spans="1:7" s="29" customFormat="1" x14ac:dyDescent="0.3">
      <c r="A30" s="24"/>
      <c r="B30" s="34" t="s">
        <v>72</v>
      </c>
      <c r="C30" s="60">
        <v>760344.53</v>
      </c>
      <c r="D30" s="25">
        <v>818972</v>
      </c>
      <c r="E30" s="25">
        <v>948895</v>
      </c>
      <c r="F30" s="25">
        <v>966520</v>
      </c>
      <c r="G30" s="25">
        <v>959478</v>
      </c>
    </row>
    <row r="31" spans="1:7" s="29" customFormat="1" x14ac:dyDescent="0.3">
      <c r="A31" s="24" t="s">
        <v>60</v>
      </c>
      <c r="B31" s="24" t="s">
        <v>13</v>
      </c>
      <c r="C31" s="60">
        <v>467273.86</v>
      </c>
      <c r="D31" s="25">
        <v>637072</v>
      </c>
      <c r="E31" s="25">
        <v>788395</v>
      </c>
      <c r="F31" s="25">
        <v>838020</v>
      </c>
      <c r="G31" s="25">
        <v>840978</v>
      </c>
    </row>
    <row r="32" spans="1:7" x14ac:dyDescent="0.3">
      <c r="A32" s="26" t="s">
        <v>12</v>
      </c>
      <c r="B32" s="26" t="s">
        <v>13</v>
      </c>
      <c r="C32" s="59">
        <v>467273.86</v>
      </c>
      <c r="D32" s="27">
        <v>637072</v>
      </c>
      <c r="E32" s="27">
        <v>788395</v>
      </c>
      <c r="F32" s="27">
        <v>838020</v>
      </c>
      <c r="G32" s="27">
        <v>840978</v>
      </c>
    </row>
    <row r="33" spans="1:7" s="29" customFormat="1" x14ac:dyDescent="0.3">
      <c r="A33" s="24" t="s">
        <v>61</v>
      </c>
      <c r="B33" s="24" t="s">
        <v>66</v>
      </c>
      <c r="C33" s="60">
        <v>4957.09</v>
      </c>
      <c r="D33" s="25">
        <v>4000</v>
      </c>
      <c r="E33" s="25">
        <v>5000</v>
      </c>
      <c r="F33" s="25">
        <v>5000</v>
      </c>
      <c r="G33" s="25">
        <v>5000</v>
      </c>
    </row>
    <row r="34" spans="1:7" ht="28.95" customHeight="1" x14ac:dyDescent="0.3">
      <c r="A34" s="26" t="s">
        <v>33</v>
      </c>
      <c r="B34" s="69" t="s">
        <v>34</v>
      </c>
      <c r="C34" s="59">
        <v>4957.09</v>
      </c>
      <c r="D34" s="27">
        <v>4000</v>
      </c>
      <c r="E34" s="27">
        <v>5000</v>
      </c>
      <c r="F34" s="27">
        <v>5000</v>
      </c>
      <c r="G34" s="27">
        <v>5000</v>
      </c>
    </row>
    <row r="35" spans="1:7" s="29" customFormat="1" x14ac:dyDescent="0.3">
      <c r="A35" s="24" t="s">
        <v>62</v>
      </c>
      <c r="B35" s="24" t="s">
        <v>67</v>
      </c>
      <c r="C35" s="60">
        <v>76256.19</v>
      </c>
      <c r="D35" s="25">
        <v>70000</v>
      </c>
      <c r="E35" s="25">
        <v>57500</v>
      </c>
      <c r="F35" s="25">
        <v>57500</v>
      </c>
      <c r="G35" s="25">
        <v>57500</v>
      </c>
    </row>
    <row r="36" spans="1:7" ht="28.8" x14ac:dyDescent="0.3">
      <c r="A36" s="26" t="s">
        <v>18</v>
      </c>
      <c r="B36" s="69" t="s">
        <v>19</v>
      </c>
      <c r="C36" s="59">
        <v>76256.19</v>
      </c>
      <c r="D36" s="27">
        <v>70000</v>
      </c>
      <c r="E36" s="27">
        <v>57500</v>
      </c>
      <c r="F36" s="27">
        <v>57500</v>
      </c>
      <c r="G36" s="27">
        <v>57500</v>
      </c>
    </row>
    <row r="37" spans="1:7" s="29" customFormat="1" x14ac:dyDescent="0.3">
      <c r="A37" s="24" t="s">
        <v>63</v>
      </c>
      <c r="B37" s="24" t="s">
        <v>68</v>
      </c>
      <c r="C37" s="60">
        <v>106791.4</v>
      </c>
      <c r="D37" s="25">
        <v>61300</v>
      </c>
      <c r="E37" s="25">
        <v>75000</v>
      </c>
      <c r="F37" s="25">
        <v>55000</v>
      </c>
      <c r="G37" s="25">
        <v>45000</v>
      </c>
    </row>
    <row r="38" spans="1:7" x14ac:dyDescent="0.3">
      <c r="A38" s="26" t="s">
        <v>20</v>
      </c>
      <c r="B38" s="26" t="s">
        <v>21</v>
      </c>
      <c r="C38" s="59">
        <v>106791.4</v>
      </c>
      <c r="D38" s="27">
        <v>61300</v>
      </c>
      <c r="E38" s="27">
        <v>75000</v>
      </c>
      <c r="F38" s="27">
        <v>55000</v>
      </c>
      <c r="G38" s="27">
        <v>45000</v>
      </c>
    </row>
    <row r="39" spans="1:7" s="29" customFormat="1" x14ac:dyDescent="0.3">
      <c r="A39" s="24" t="s">
        <v>64</v>
      </c>
      <c r="B39" s="24" t="s">
        <v>69</v>
      </c>
      <c r="C39" s="60">
        <v>19764.419999999998</v>
      </c>
      <c r="D39" s="25">
        <v>10000</v>
      </c>
      <c r="E39" s="25">
        <v>11000</v>
      </c>
      <c r="F39" s="25">
        <v>11000</v>
      </c>
      <c r="G39" s="25">
        <v>11000</v>
      </c>
    </row>
    <row r="40" spans="1:7" x14ac:dyDescent="0.3">
      <c r="A40" s="26" t="s">
        <v>22</v>
      </c>
      <c r="B40" s="26" t="s">
        <v>23</v>
      </c>
      <c r="C40" s="59">
        <v>19764.419999999998</v>
      </c>
      <c r="D40" s="27">
        <v>10000</v>
      </c>
      <c r="E40" s="27">
        <v>11000</v>
      </c>
      <c r="F40" s="27">
        <v>11000</v>
      </c>
      <c r="G40" s="27">
        <v>11000</v>
      </c>
    </row>
    <row r="41" spans="1:7" s="29" customFormat="1" ht="28.95" customHeight="1" x14ac:dyDescent="0.3">
      <c r="A41" s="24" t="s">
        <v>65</v>
      </c>
      <c r="B41" s="72" t="s">
        <v>70</v>
      </c>
      <c r="C41" s="60">
        <v>85301.57</v>
      </c>
      <c r="D41" s="25">
        <v>36600</v>
      </c>
      <c r="E41" s="25">
        <v>12000</v>
      </c>
      <c r="F41" s="25"/>
      <c r="G41" s="25"/>
    </row>
    <row r="42" spans="1:7" x14ac:dyDescent="0.3">
      <c r="A42" s="26" t="s">
        <v>47</v>
      </c>
      <c r="B42" s="26" t="s">
        <v>48</v>
      </c>
      <c r="C42" s="59">
        <v>3262.38</v>
      </c>
      <c r="D42" s="27"/>
      <c r="E42" s="27"/>
      <c r="F42" s="27"/>
      <c r="G42" s="27"/>
    </row>
    <row r="43" spans="1:7" x14ac:dyDescent="0.3">
      <c r="A43" s="26" t="s">
        <v>24</v>
      </c>
      <c r="B43" s="26" t="s">
        <v>25</v>
      </c>
      <c r="C43" s="59">
        <v>59865.25</v>
      </c>
      <c r="D43" s="27">
        <v>7200</v>
      </c>
      <c r="E43" s="27">
        <v>6000</v>
      </c>
      <c r="F43" s="27"/>
      <c r="G43" s="27"/>
    </row>
    <row r="44" spans="1:7" x14ac:dyDescent="0.3">
      <c r="A44" s="26" t="s">
        <v>26</v>
      </c>
      <c r="B44" s="26" t="s">
        <v>27</v>
      </c>
      <c r="C44" s="59">
        <v>22173.96</v>
      </c>
      <c r="D44" s="27">
        <v>29400</v>
      </c>
      <c r="E44" s="27">
        <v>6000</v>
      </c>
      <c r="F44" s="27"/>
      <c r="G44" s="27"/>
    </row>
  </sheetData>
  <mergeCells count="2">
    <mergeCell ref="A2:G3"/>
    <mergeCell ref="A5:G5"/>
  </mergeCell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A4" sqref="A4"/>
    </sheetView>
  </sheetViews>
  <sheetFormatPr defaultColWidth="8.88671875" defaultRowHeight="14.4" x14ac:dyDescent="0.3"/>
  <cols>
    <col min="1" max="1" width="12.77734375" style="19" bestFit="1" customWidth="1" collapsed="1"/>
    <col min="2" max="2" width="28.109375" style="19" bestFit="1" customWidth="1" collapsed="1"/>
    <col min="3" max="7" width="10.77734375" style="19" bestFit="1" customWidth="1" collapsed="1"/>
    <col min="8" max="16384" width="8.88671875" style="19"/>
  </cols>
  <sheetData>
    <row r="1" spans="1:7" x14ac:dyDescent="0.3">
      <c r="A1" s="18"/>
    </row>
    <row r="2" spans="1:7" x14ac:dyDescent="0.3">
      <c r="A2" s="81" t="s">
        <v>120</v>
      </c>
      <c r="B2" s="82"/>
      <c r="C2" s="82"/>
      <c r="D2" s="82"/>
      <c r="E2" s="82"/>
      <c r="F2" s="82"/>
      <c r="G2" s="83"/>
    </row>
    <row r="3" spans="1:7" x14ac:dyDescent="0.3">
      <c r="A3" s="82"/>
      <c r="B3" s="82"/>
      <c r="C3" s="82"/>
      <c r="D3" s="82"/>
      <c r="E3" s="82"/>
      <c r="F3" s="82"/>
      <c r="G3" s="83"/>
    </row>
    <row r="4" spans="1:7" x14ac:dyDescent="0.3">
      <c r="A4" s="2"/>
      <c r="B4" s="2"/>
      <c r="C4" s="2"/>
      <c r="D4" s="2"/>
      <c r="E4" s="2"/>
      <c r="F4" s="2"/>
      <c r="G4" s="3"/>
    </row>
    <row r="5" spans="1:7" x14ac:dyDescent="0.3">
      <c r="A5" s="82" t="s">
        <v>77</v>
      </c>
      <c r="B5" s="83"/>
      <c r="C5" s="83"/>
      <c r="D5" s="83"/>
      <c r="E5" s="83"/>
      <c r="F5" s="83"/>
      <c r="G5" s="83"/>
    </row>
    <row r="6" spans="1:7" x14ac:dyDescent="0.3">
      <c r="A6" s="2"/>
      <c r="B6" s="2"/>
      <c r="C6" s="2"/>
      <c r="D6" s="2"/>
      <c r="E6" s="2"/>
      <c r="F6" s="2"/>
      <c r="G6" s="3"/>
    </row>
    <row r="7" spans="1:7" ht="28.8" x14ac:dyDescent="0.3">
      <c r="A7" s="20" t="s">
        <v>71</v>
      </c>
      <c r="B7" s="21" t="s">
        <v>0</v>
      </c>
      <c r="C7" s="20" t="s">
        <v>53</v>
      </c>
      <c r="D7" s="20" t="s">
        <v>54</v>
      </c>
      <c r="E7" s="21" t="s">
        <v>55</v>
      </c>
      <c r="F7" s="20" t="s">
        <v>56</v>
      </c>
      <c r="G7" s="20" t="s">
        <v>57</v>
      </c>
    </row>
    <row r="8" spans="1:7" x14ac:dyDescent="0.3">
      <c r="A8" s="22">
        <v>1</v>
      </c>
      <c r="B8" s="22">
        <v>2</v>
      </c>
      <c r="C8" s="23">
        <v>3</v>
      </c>
      <c r="D8" s="23">
        <v>4</v>
      </c>
      <c r="E8" s="22">
        <v>5</v>
      </c>
      <c r="F8" s="23">
        <v>6</v>
      </c>
      <c r="G8" s="23">
        <v>7</v>
      </c>
    </row>
    <row r="9" spans="1:7" x14ac:dyDescent="0.3">
      <c r="A9" s="24"/>
      <c r="B9" s="24" t="s">
        <v>72</v>
      </c>
      <c r="C9" s="60">
        <v>760344.53</v>
      </c>
      <c r="D9" s="25">
        <v>818972</v>
      </c>
      <c r="E9" s="25">
        <v>948895</v>
      </c>
      <c r="F9" s="25">
        <v>966520</v>
      </c>
      <c r="G9" s="25">
        <v>959478</v>
      </c>
    </row>
    <row r="10" spans="1:7" x14ac:dyDescent="0.3">
      <c r="A10" s="26" t="s">
        <v>73</v>
      </c>
      <c r="B10" s="26" t="s">
        <v>74</v>
      </c>
      <c r="C10" s="59">
        <v>760344.53</v>
      </c>
      <c r="D10" s="27">
        <v>818972</v>
      </c>
      <c r="E10" s="27">
        <v>948895</v>
      </c>
      <c r="F10" s="27">
        <v>966520</v>
      </c>
      <c r="G10" s="27">
        <v>959478</v>
      </c>
    </row>
    <row r="11" spans="1:7" x14ac:dyDescent="0.3">
      <c r="A11" s="26" t="s">
        <v>75</v>
      </c>
      <c r="B11" s="26" t="s">
        <v>76</v>
      </c>
      <c r="C11" s="59">
        <v>760344.53</v>
      </c>
      <c r="D11" s="27">
        <v>818972</v>
      </c>
      <c r="E11" s="27">
        <v>948895</v>
      </c>
      <c r="F11" s="27">
        <v>966520</v>
      </c>
      <c r="G11" s="27">
        <v>959478</v>
      </c>
    </row>
    <row r="12" spans="1:7" x14ac:dyDescent="0.3">
      <c r="A12" s="28"/>
      <c r="B12" s="28"/>
      <c r="C12" s="28"/>
      <c r="D12" s="28"/>
      <c r="E12" s="28"/>
      <c r="F12" s="28"/>
      <c r="G12" s="28"/>
    </row>
  </sheetData>
  <mergeCells count="2">
    <mergeCell ref="A2:G3"/>
    <mergeCell ref="A5:G5"/>
  </mergeCell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zoomScaleNormal="100" workbookViewId="0">
      <selection activeCell="A3" sqref="A3"/>
    </sheetView>
  </sheetViews>
  <sheetFormatPr defaultRowHeight="14.4" x14ac:dyDescent="0.3"/>
  <cols>
    <col min="1" max="1" width="12.44140625" bestFit="1" customWidth="1" collapsed="1"/>
    <col min="2" max="2" width="41" customWidth="1" collapsed="1"/>
    <col min="3" max="7" width="10.77734375" bestFit="1" customWidth="1" collapsed="1"/>
  </cols>
  <sheetData>
    <row r="1" spans="1:7" x14ac:dyDescent="0.3">
      <c r="A1" s="81" t="s">
        <v>120</v>
      </c>
      <c r="B1" s="82"/>
      <c r="C1" s="82"/>
      <c r="D1" s="82"/>
      <c r="E1" s="82"/>
      <c r="F1" s="82"/>
      <c r="G1" s="83"/>
    </row>
    <row r="2" spans="1:7" ht="31.2" customHeight="1" x14ac:dyDescent="0.3">
      <c r="A2" s="82"/>
      <c r="B2" s="82"/>
      <c r="C2" s="82"/>
      <c r="D2" s="82"/>
      <c r="E2" s="82"/>
      <c r="F2" s="82"/>
      <c r="G2" s="83"/>
    </row>
    <row r="3" spans="1:7" ht="14.4" customHeight="1" x14ac:dyDescent="0.3">
      <c r="A3" s="2"/>
      <c r="B3" s="2"/>
      <c r="C3" s="2"/>
      <c r="D3" s="2"/>
      <c r="E3" s="2"/>
      <c r="F3" s="2"/>
      <c r="G3" s="3"/>
    </row>
    <row r="4" spans="1:7" ht="14.4" customHeight="1" x14ac:dyDescent="0.3">
      <c r="A4" s="82" t="s">
        <v>59</v>
      </c>
      <c r="B4" s="83"/>
      <c r="C4" s="83"/>
      <c r="D4" s="83"/>
      <c r="E4" s="83"/>
      <c r="F4" s="83"/>
      <c r="G4" s="83"/>
    </row>
    <row r="5" spans="1:7" x14ac:dyDescent="0.3">
      <c r="A5" s="1"/>
    </row>
    <row r="6" spans="1:7" ht="28.8" x14ac:dyDescent="0.3">
      <c r="A6" s="6" t="s">
        <v>58</v>
      </c>
      <c r="B6" s="7" t="s">
        <v>0</v>
      </c>
      <c r="C6" s="8" t="s">
        <v>53</v>
      </c>
      <c r="D6" s="8" t="s">
        <v>54</v>
      </c>
      <c r="E6" s="6" t="s">
        <v>55</v>
      </c>
      <c r="F6" s="8" t="s">
        <v>56</v>
      </c>
      <c r="G6" s="8" t="s">
        <v>57</v>
      </c>
    </row>
    <row r="7" spans="1:7" s="17" customFormat="1" ht="10.199999999999999" x14ac:dyDescent="0.2">
      <c r="A7" s="15">
        <v>1</v>
      </c>
      <c r="B7" s="15">
        <v>2</v>
      </c>
      <c r="C7" s="16">
        <v>3</v>
      </c>
      <c r="D7" s="16">
        <v>4</v>
      </c>
      <c r="E7" s="15">
        <v>5</v>
      </c>
      <c r="F7" s="16">
        <v>6</v>
      </c>
      <c r="G7" s="16">
        <v>7</v>
      </c>
    </row>
    <row r="8" spans="1:7" s="4" customFormat="1" x14ac:dyDescent="0.3">
      <c r="A8" s="9" t="s">
        <v>1</v>
      </c>
      <c r="B8" s="9"/>
      <c r="C8" s="63">
        <v>760344.53</v>
      </c>
      <c r="D8" s="10">
        <v>818972</v>
      </c>
      <c r="E8" s="10">
        <v>948895</v>
      </c>
      <c r="F8" s="10">
        <v>966520</v>
      </c>
      <c r="G8" s="10">
        <v>959478</v>
      </c>
    </row>
    <row r="9" spans="1:7" s="4" customFormat="1" x14ac:dyDescent="0.3">
      <c r="A9" s="9" t="s">
        <v>115</v>
      </c>
      <c r="B9" s="9" t="s">
        <v>116</v>
      </c>
      <c r="C9" s="10">
        <v>158267.34</v>
      </c>
      <c r="D9" s="10"/>
      <c r="E9" s="10"/>
      <c r="F9" s="10"/>
      <c r="G9" s="10"/>
    </row>
    <row r="10" spans="1:7" s="4" customFormat="1" x14ac:dyDescent="0.3">
      <c r="A10" s="9" t="s">
        <v>117</v>
      </c>
      <c r="B10" s="9" t="s">
        <v>5</v>
      </c>
      <c r="C10" s="10">
        <v>158267.34</v>
      </c>
      <c r="D10" s="10"/>
      <c r="E10" s="10"/>
      <c r="F10" s="10"/>
      <c r="G10" s="10"/>
    </row>
    <row r="11" spans="1:7" s="4" customFormat="1" x14ac:dyDescent="0.3">
      <c r="A11" s="9" t="s">
        <v>6</v>
      </c>
      <c r="B11" s="9" t="s">
        <v>7</v>
      </c>
      <c r="C11" s="10">
        <v>158267.34</v>
      </c>
      <c r="D11" s="10"/>
      <c r="E11" s="10"/>
      <c r="F11" s="10"/>
      <c r="G11" s="10"/>
    </row>
    <row r="12" spans="1:7" s="4" customFormat="1" x14ac:dyDescent="0.3">
      <c r="A12" s="13" t="s">
        <v>60</v>
      </c>
      <c r="B12" s="13" t="s">
        <v>13</v>
      </c>
      <c r="C12" s="65">
        <f>C20+C24+C33</f>
        <v>121009.09999999999</v>
      </c>
      <c r="D12" s="10"/>
      <c r="E12" s="10"/>
      <c r="F12" s="10"/>
      <c r="G12" s="10"/>
    </row>
    <row r="13" spans="1:7" s="4" customFormat="1" x14ac:dyDescent="0.3">
      <c r="A13" s="13" t="s">
        <v>61</v>
      </c>
      <c r="B13" s="13" t="s">
        <v>66</v>
      </c>
      <c r="C13" s="65">
        <f>C36</f>
        <v>40.6</v>
      </c>
      <c r="D13" s="10"/>
      <c r="E13" s="10"/>
      <c r="F13" s="10"/>
      <c r="G13" s="10"/>
    </row>
    <row r="14" spans="1:7" s="4" customFormat="1" x14ac:dyDescent="0.3">
      <c r="A14" s="13" t="s">
        <v>62</v>
      </c>
      <c r="B14" s="13" t="s">
        <v>67</v>
      </c>
      <c r="C14" s="65">
        <f>C28+C39</f>
        <v>22250.469999999998</v>
      </c>
      <c r="D14" s="10"/>
      <c r="E14" s="10"/>
      <c r="F14" s="10"/>
      <c r="G14" s="10"/>
    </row>
    <row r="15" spans="1:7" s="4" customFormat="1" x14ac:dyDescent="0.3">
      <c r="A15" s="13" t="s">
        <v>63</v>
      </c>
      <c r="B15" s="13" t="s">
        <v>68</v>
      </c>
      <c r="C15" s="65">
        <f>C42+C46</f>
        <v>14101.94</v>
      </c>
      <c r="D15" s="10"/>
      <c r="E15" s="10"/>
      <c r="F15" s="10"/>
      <c r="G15" s="10"/>
    </row>
    <row r="16" spans="1:7" s="4" customFormat="1" x14ac:dyDescent="0.3">
      <c r="A16" s="13" t="s">
        <v>64</v>
      </c>
      <c r="B16" s="13" t="s">
        <v>69</v>
      </c>
      <c r="C16" s="65">
        <v>0</v>
      </c>
      <c r="D16" s="10"/>
      <c r="E16" s="10"/>
      <c r="F16" s="10"/>
      <c r="G16" s="10"/>
    </row>
    <row r="17" spans="1:7" s="4" customFormat="1" x14ac:dyDescent="0.3">
      <c r="A17" s="13" t="s">
        <v>65</v>
      </c>
      <c r="B17" s="13" t="s">
        <v>70</v>
      </c>
      <c r="C17" s="65">
        <f>C49</f>
        <v>865.23</v>
      </c>
      <c r="D17" s="10"/>
      <c r="E17" s="10"/>
      <c r="F17" s="10"/>
      <c r="G17" s="10"/>
    </row>
    <row r="18" spans="1:7" s="4" customFormat="1" x14ac:dyDescent="0.3">
      <c r="A18" s="9" t="s">
        <v>8</v>
      </c>
      <c r="B18" s="9" t="s">
        <v>9</v>
      </c>
      <c r="C18" s="10">
        <v>158267.34</v>
      </c>
      <c r="D18" s="10"/>
      <c r="E18" s="10"/>
      <c r="F18" s="10"/>
      <c r="G18" s="10"/>
    </row>
    <row r="19" spans="1:7" s="5" customFormat="1" ht="28.8" x14ac:dyDescent="0.3">
      <c r="A19" s="11" t="s">
        <v>10</v>
      </c>
      <c r="B19" s="75" t="s">
        <v>11</v>
      </c>
      <c r="C19" s="12">
        <v>78154.42</v>
      </c>
      <c r="D19" s="12"/>
      <c r="E19" s="12"/>
      <c r="F19" s="12"/>
      <c r="G19" s="12"/>
    </row>
    <row r="20" spans="1:7" s="4" customFormat="1" x14ac:dyDescent="0.3">
      <c r="A20" s="13" t="s">
        <v>12</v>
      </c>
      <c r="B20" s="13" t="s">
        <v>13</v>
      </c>
      <c r="C20" s="14">
        <v>78154.42</v>
      </c>
      <c r="D20" s="14"/>
      <c r="E20" s="14"/>
      <c r="F20" s="14"/>
      <c r="G20" s="14"/>
    </row>
    <row r="21" spans="1:7" s="4" customFormat="1" x14ac:dyDescent="0.3">
      <c r="A21" s="13" t="s">
        <v>14</v>
      </c>
      <c r="B21" s="13" t="s">
        <v>15</v>
      </c>
      <c r="C21" s="14">
        <v>78154.42</v>
      </c>
      <c r="D21" s="14"/>
      <c r="E21" s="14"/>
      <c r="F21" s="14"/>
      <c r="G21" s="14"/>
    </row>
    <row r="22" spans="1:7" s="4" customFormat="1" x14ac:dyDescent="0.3">
      <c r="A22" s="13" t="s">
        <v>16</v>
      </c>
      <c r="B22" s="13" t="s">
        <v>17</v>
      </c>
      <c r="C22" s="14">
        <v>78154.42</v>
      </c>
      <c r="D22" s="14"/>
      <c r="E22" s="14"/>
      <c r="F22" s="14"/>
      <c r="G22" s="14"/>
    </row>
    <row r="23" spans="1:7" s="5" customFormat="1" x14ac:dyDescent="0.3">
      <c r="A23" s="11" t="s">
        <v>28</v>
      </c>
      <c r="B23" s="11" t="s">
        <v>9</v>
      </c>
      <c r="C23" s="12">
        <v>34391.89</v>
      </c>
      <c r="D23" s="12"/>
      <c r="E23" s="12"/>
      <c r="F23" s="12"/>
      <c r="G23" s="12"/>
    </row>
    <row r="24" spans="1:7" s="4" customFormat="1" x14ac:dyDescent="0.3">
      <c r="A24" s="13" t="s">
        <v>12</v>
      </c>
      <c r="B24" s="13" t="s">
        <v>13</v>
      </c>
      <c r="C24" s="14">
        <v>31989.200000000001</v>
      </c>
      <c r="D24" s="14"/>
      <c r="E24" s="14"/>
      <c r="F24" s="14"/>
      <c r="G24" s="14"/>
    </row>
    <row r="25" spans="1:7" s="5" customFormat="1" x14ac:dyDescent="0.3">
      <c r="A25" s="13" t="s">
        <v>14</v>
      </c>
      <c r="B25" s="13" t="s">
        <v>15</v>
      </c>
      <c r="C25" s="14">
        <v>31989.200000000001</v>
      </c>
      <c r="D25" s="14"/>
      <c r="E25" s="14"/>
      <c r="F25" s="14"/>
      <c r="G25" s="14"/>
    </row>
    <row r="26" spans="1:7" x14ac:dyDescent="0.3">
      <c r="A26" s="13" t="s">
        <v>29</v>
      </c>
      <c r="B26" s="13" t="s">
        <v>30</v>
      </c>
      <c r="C26" s="14">
        <v>31903.21</v>
      </c>
      <c r="D26" s="14"/>
      <c r="E26" s="14"/>
      <c r="F26" s="14"/>
      <c r="G26" s="14"/>
    </row>
    <row r="27" spans="1:7" x14ac:dyDescent="0.3">
      <c r="A27" s="13" t="s">
        <v>31</v>
      </c>
      <c r="B27" s="13" t="s">
        <v>32</v>
      </c>
      <c r="C27" s="14">
        <v>85.99</v>
      </c>
      <c r="D27" s="14"/>
      <c r="E27" s="14"/>
      <c r="F27" s="14"/>
      <c r="G27" s="14"/>
    </row>
    <row r="28" spans="1:7" ht="28.8" x14ac:dyDescent="0.3">
      <c r="A28" s="13" t="s">
        <v>18</v>
      </c>
      <c r="B28" s="74" t="s">
        <v>19</v>
      </c>
      <c r="C28" s="14">
        <v>2402.69</v>
      </c>
      <c r="D28" s="14"/>
      <c r="E28" s="14"/>
      <c r="F28" s="14"/>
      <c r="G28" s="14"/>
    </row>
    <row r="29" spans="1:7" x14ac:dyDescent="0.3">
      <c r="A29" s="13" t="s">
        <v>14</v>
      </c>
      <c r="B29" s="13" t="s">
        <v>15</v>
      </c>
      <c r="C29" s="14">
        <v>2402.69</v>
      </c>
      <c r="D29" s="14"/>
      <c r="E29" s="14"/>
      <c r="F29" s="14"/>
      <c r="G29" s="14"/>
    </row>
    <row r="30" spans="1:7" x14ac:dyDescent="0.3">
      <c r="A30" s="13" t="s">
        <v>29</v>
      </c>
      <c r="B30" s="13" t="s">
        <v>30</v>
      </c>
      <c r="C30" s="14">
        <v>2318.8200000000002</v>
      </c>
      <c r="D30" s="14"/>
      <c r="E30" s="14"/>
      <c r="F30" s="14"/>
      <c r="G30" s="14"/>
    </row>
    <row r="31" spans="1:7" x14ac:dyDescent="0.3">
      <c r="A31" s="13" t="s">
        <v>31</v>
      </c>
      <c r="B31" s="13" t="s">
        <v>32</v>
      </c>
      <c r="C31" s="14">
        <v>83.87</v>
      </c>
      <c r="D31" s="14"/>
      <c r="E31" s="14"/>
      <c r="F31" s="14"/>
      <c r="G31" s="14"/>
    </row>
    <row r="32" spans="1:7" s="5" customFormat="1" x14ac:dyDescent="0.3">
      <c r="A32" s="11" t="s">
        <v>35</v>
      </c>
      <c r="B32" s="11" t="s">
        <v>36</v>
      </c>
      <c r="C32" s="12">
        <v>44836.14</v>
      </c>
      <c r="D32" s="12"/>
      <c r="E32" s="12"/>
      <c r="F32" s="12"/>
      <c r="G32" s="12"/>
    </row>
    <row r="33" spans="1:7" x14ac:dyDescent="0.3">
      <c r="A33" s="13" t="s">
        <v>12</v>
      </c>
      <c r="B33" s="13" t="s">
        <v>13</v>
      </c>
      <c r="C33" s="14">
        <v>10865.48</v>
      </c>
      <c r="D33" s="14"/>
      <c r="E33" s="14"/>
      <c r="F33" s="14"/>
      <c r="G33" s="14"/>
    </row>
    <row r="34" spans="1:7" x14ac:dyDescent="0.3">
      <c r="A34" s="13" t="s">
        <v>14</v>
      </c>
      <c r="B34" s="13" t="s">
        <v>15</v>
      </c>
      <c r="C34" s="14">
        <v>10865.48</v>
      </c>
      <c r="D34" s="14"/>
      <c r="E34" s="14"/>
      <c r="F34" s="14"/>
      <c r="G34" s="14"/>
    </row>
    <row r="35" spans="1:7" x14ac:dyDescent="0.3">
      <c r="A35" s="13" t="s">
        <v>29</v>
      </c>
      <c r="B35" s="13" t="s">
        <v>30</v>
      </c>
      <c r="C35" s="14">
        <v>10865.48</v>
      </c>
      <c r="D35" s="14"/>
      <c r="E35" s="14"/>
      <c r="F35" s="14"/>
      <c r="G35" s="14"/>
    </row>
    <row r="36" spans="1:7" x14ac:dyDescent="0.3">
      <c r="A36" s="13" t="s">
        <v>33</v>
      </c>
      <c r="B36" s="13" t="s">
        <v>34</v>
      </c>
      <c r="C36" s="14">
        <v>40.6</v>
      </c>
      <c r="D36" s="14"/>
      <c r="E36" s="14"/>
      <c r="F36" s="14"/>
      <c r="G36" s="14"/>
    </row>
    <row r="37" spans="1:7" x14ac:dyDescent="0.3">
      <c r="A37" s="13" t="s">
        <v>14</v>
      </c>
      <c r="B37" s="13" t="s">
        <v>15</v>
      </c>
      <c r="C37" s="14">
        <v>40.6</v>
      </c>
      <c r="D37" s="14"/>
      <c r="E37" s="14"/>
      <c r="F37" s="14"/>
      <c r="G37" s="14"/>
    </row>
    <row r="38" spans="1:7" x14ac:dyDescent="0.3">
      <c r="A38" s="13" t="s">
        <v>29</v>
      </c>
      <c r="B38" s="13" t="s">
        <v>30</v>
      </c>
      <c r="C38" s="14">
        <v>40.6</v>
      </c>
      <c r="D38" s="14"/>
      <c r="E38" s="14"/>
      <c r="F38" s="14"/>
      <c r="G38" s="14"/>
    </row>
    <row r="39" spans="1:7" ht="28.8" x14ac:dyDescent="0.3">
      <c r="A39" s="13" t="s">
        <v>18</v>
      </c>
      <c r="B39" s="74" t="s">
        <v>19</v>
      </c>
      <c r="C39" s="14">
        <v>19847.78</v>
      </c>
      <c r="D39" s="14"/>
      <c r="E39" s="14"/>
      <c r="F39" s="14"/>
      <c r="G39" s="14"/>
    </row>
    <row r="40" spans="1:7" x14ac:dyDescent="0.3">
      <c r="A40" s="13" t="s">
        <v>14</v>
      </c>
      <c r="B40" s="13" t="s">
        <v>15</v>
      </c>
      <c r="C40" s="14">
        <v>19847.78</v>
      </c>
      <c r="D40" s="14"/>
      <c r="E40" s="14"/>
      <c r="F40" s="14"/>
      <c r="G40" s="14"/>
    </row>
    <row r="41" spans="1:7" x14ac:dyDescent="0.3">
      <c r="A41" s="13" t="s">
        <v>29</v>
      </c>
      <c r="B41" s="13" t="s">
        <v>30</v>
      </c>
      <c r="C41" s="14">
        <v>19847.78</v>
      </c>
      <c r="D41" s="14"/>
      <c r="E41" s="14"/>
      <c r="F41" s="14"/>
      <c r="G41" s="14"/>
    </row>
    <row r="42" spans="1:7" x14ac:dyDescent="0.3">
      <c r="A42" s="13" t="s">
        <v>20</v>
      </c>
      <c r="B42" s="13" t="s">
        <v>21</v>
      </c>
      <c r="C42" s="14">
        <v>14082.28</v>
      </c>
      <c r="D42" s="14"/>
      <c r="E42" s="14"/>
      <c r="F42" s="14"/>
      <c r="G42" s="14"/>
    </row>
    <row r="43" spans="1:7" x14ac:dyDescent="0.3">
      <c r="A43" s="13" t="s">
        <v>14</v>
      </c>
      <c r="B43" s="13" t="s">
        <v>15</v>
      </c>
      <c r="C43" s="14">
        <v>14082.28</v>
      </c>
      <c r="D43" s="14"/>
      <c r="E43" s="14"/>
      <c r="F43" s="14"/>
      <c r="G43" s="14"/>
    </row>
    <row r="44" spans="1:7" s="5" customFormat="1" x14ac:dyDescent="0.3">
      <c r="A44" s="13" t="s">
        <v>29</v>
      </c>
      <c r="B44" s="13" t="s">
        <v>30</v>
      </c>
      <c r="C44" s="14">
        <v>14082.28</v>
      </c>
      <c r="D44" s="14"/>
      <c r="E44" s="14"/>
      <c r="F44" s="14"/>
      <c r="G44" s="14"/>
    </row>
    <row r="45" spans="1:7" s="5" customFormat="1" x14ac:dyDescent="0.3">
      <c r="A45" s="11" t="s">
        <v>43</v>
      </c>
      <c r="B45" s="11" t="s">
        <v>44</v>
      </c>
      <c r="C45" s="12">
        <v>884.89</v>
      </c>
      <c r="D45" s="12"/>
      <c r="E45" s="12"/>
      <c r="F45" s="12"/>
      <c r="G45" s="12"/>
    </row>
    <row r="46" spans="1:7" x14ac:dyDescent="0.3">
      <c r="A46" s="13" t="s">
        <v>20</v>
      </c>
      <c r="B46" s="13" t="s">
        <v>21</v>
      </c>
      <c r="C46" s="14">
        <v>19.66</v>
      </c>
      <c r="D46" s="14"/>
      <c r="E46" s="14"/>
      <c r="F46" s="14"/>
      <c r="G46" s="14"/>
    </row>
    <row r="47" spans="1:7" x14ac:dyDescent="0.3">
      <c r="A47" s="13" t="s">
        <v>37</v>
      </c>
      <c r="B47" s="13" t="s">
        <v>38</v>
      </c>
      <c r="C47" s="14">
        <v>19.66</v>
      </c>
      <c r="D47" s="14"/>
      <c r="E47" s="14"/>
      <c r="F47" s="14"/>
      <c r="G47" s="14"/>
    </row>
    <row r="48" spans="1:7" ht="28.8" x14ac:dyDescent="0.3">
      <c r="A48" s="13" t="s">
        <v>39</v>
      </c>
      <c r="B48" s="74" t="s">
        <v>40</v>
      </c>
      <c r="C48" s="14">
        <v>19.66</v>
      </c>
      <c r="D48" s="14"/>
      <c r="E48" s="14"/>
      <c r="F48" s="14"/>
      <c r="G48" s="14"/>
    </row>
    <row r="49" spans="1:7" x14ac:dyDescent="0.3">
      <c r="A49" s="13" t="s">
        <v>24</v>
      </c>
      <c r="B49" s="13" t="s">
        <v>25</v>
      </c>
      <c r="C49" s="14">
        <v>865.23</v>
      </c>
      <c r="D49" s="14"/>
      <c r="E49" s="14"/>
      <c r="F49" s="14"/>
      <c r="G49" s="14"/>
    </row>
    <row r="50" spans="1:7" x14ac:dyDescent="0.3">
      <c r="A50" s="13" t="s">
        <v>37</v>
      </c>
      <c r="B50" s="13" t="s">
        <v>38</v>
      </c>
      <c r="C50" s="14">
        <v>865.23</v>
      </c>
      <c r="D50" s="14"/>
      <c r="E50" s="14"/>
      <c r="F50" s="14"/>
      <c r="G50" s="14"/>
    </row>
    <row r="51" spans="1:7" ht="28.8" x14ac:dyDescent="0.3">
      <c r="A51" s="13" t="s">
        <v>39</v>
      </c>
      <c r="B51" s="74" t="s">
        <v>40</v>
      </c>
      <c r="C51" s="14">
        <v>865.23</v>
      </c>
      <c r="D51" s="14"/>
      <c r="E51" s="14"/>
      <c r="F51" s="14"/>
      <c r="G51" s="14"/>
    </row>
    <row r="52" spans="1:7" s="4" customFormat="1" ht="28.8" x14ac:dyDescent="0.3">
      <c r="A52" s="9" t="s">
        <v>2</v>
      </c>
      <c r="B52" s="76" t="s">
        <v>3</v>
      </c>
      <c r="C52" s="10">
        <v>602077.18999999994</v>
      </c>
      <c r="D52" s="10">
        <v>818972</v>
      </c>
      <c r="E52" s="10">
        <v>948895</v>
      </c>
      <c r="F52" s="10">
        <v>966520</v>
      </c>
      <c r="G52" s="10">
        <v>959478</v>
      </c>
    </row>
    <row r="53" spans="1:7" s="4" customFormat="1" x14ac:dyDescent="0.3">
      <c r="A53" s="9" t="s">
        <v>4</v>
      </c>
      <c r="B53" s="9" t="s">
        <v>5</v>
      </c>
      <c r="C53" s="10">
        <v>602077.18999999994</v>
      </c>
      <c r="D53" s="10">
        <v>818972</v>
      </c>
      <c r="E53" s="10">
        <v>948895</v>
      </c>
      <c r="F53" s="10">
        <v>966520</v>
      </c>
      <c r="G53" s="10">
        <v>959478</v>
      </c>
    </row>
    <row r="54" spans="1:7" s="4" customFormat="1" x14ac:dyDescent="0.3">
      <c r="A54" s="9" t="s">
        <v>6</v>
      </c>
      <c r="B54" s="9" t="s">
        <v>7</v>
      </c>
      <c r="C54" s="10">
        <v>602077.18999999994</v>
      </c>
      <c r="D54" s="10">
        <v>818972</v>
      </c>
      <c r="E54" s="10">
        <v>948895</v>
      </c>
      <c r="F54" s="10">
        <v>966520</v>
      </c>
      <c r="G54" s="10">
        <v>959478</v>
      </c>
    </row>
    <row r="55" spans="1:7" s="4" customFormat="1" x14ac:dyDescent="0.3">
      <c r="A55" s="13" t="s">
        <v>60</v>
      </c>
      <c r="B55" s="13" t="s">
        <v>13</v>
      </c>
      <c r="C55" s="65">
        <f>C63+C82+C103+C135</f>
        <v>346264.76</v>
      </c>
      <c r="D55" s="14">
        <v>637072</v>
      </c>
      <c r="E55" s="14">
        <v>788395</v>
      </c>
      <c r="F55" s="14">
        <v>838020</v>
      </c>
      <c r="G55" s="14">
        <v>840978</v>
      </c>
    </row>
    <row r="56" spans="1:7" s="4" customFormat="1" x14ac:dyDescent="0.3">
      <c r="A56" s="13" t="s">
        <v>61</v>
      </c>
      <c r="B56" s="13" t="s">
        <v>66</v>
      </c>
      <c r="C56" s="65">
        <f>C86+C108+C139</f>
        <v>4916.49</v>
      </c>
      <c r="D56" s="14">
        <v>4000</v>
      </c>
      <c r="E56" s="14">
        <v>5000</v>
      </c>
      <c r="F56" s="14">
        <v>5000</v>
      </c>
      <c r="G56" s="14">
        <v>5000</v>
      </c>
    </row>
    <row r="57" spans="1:7" s="4" customFormat="1" x14ac:dyDescent="0.3">
      <c r="A57" s="13" t="s">
        <v>62</v>
      </c>
      <c r="B57" s="13" t="s">
        <v>67</v>
      </c>
      <c r="C57" s="65">
        <f>C66+C89+C111</f>
        <v>54005.72</v>
      </c>
      <c r="D57" s="14">
        <v>70000</v>
      </c>
      <c r="E57" s="14">
        <v>57500</v>
      </c>
      <c r="F57" s="14">
        <v>57500</v>
      </c>
      <c r="G57" s="14">
        <v>57500</v>
      </c>
    </row>
    <row r="58" spans="1:7" s="4" customFormat="1" x14ac:dyDescent="0.3">
      <c r="A58" s="13" t="s">
        <v>63</v>
      </c>
      <c r="B58" s="13" t="s">
        <v>68</v>
      </c>
      <c r="C58" s="65">
        <f>C69+C114+C143</f>
        <v>92689.459999999992</v>
      </c>
      <c r="D58" s="14">
        <v>61300</v>
      </c>
      <c r="E58" s="14">
        <v>75000</v>
      </c>
      <c r="F58" s="14">
        <v>55000</v>
      </c>
      <c r="G58" s="14">
        <v>45000</v>
      </c>
    </row>
    <row r="59" spans="1:7" s="4" customFormat="1" x14ac:dyDescent="0.3">
      <c r="A59" s="13" t="s">
        <v>64</v>
      </c>
      <c r="B59" s="13" t="s">
        <v>69</v>
      </c>
      <c r="C59" s="65">
        <f>C72+C93+C119+C146</f>
        <v>19764.420000000002</v>
      </c>
      <c r="D59" s="14">
        <v>10000</v>
      </c>
      <c r="E59" s="14">
        <v>11000</v>
      </c>
      <c r="F59" s="14">
        <v>11000</v>
      </c>
      <c r="G59" s="14">
        <v>11000</v>
      </c>
    </row>
    <row r="60" spans="1:7" s="4" customFormat="1" x14ac:dyDescent="0.3">
      <c r="A60" s="13" t="s">
        <v>65</v>
      </c>
      <c r="B60" s="13" t="s">
        <v>70</v>
      </c>
      <c r="C60" s="65">
        <f>C152+C156+C149</f>
        <v>84436.34</v>
      </c>
      <c r="D60" s="14">
        <v>36600</v>
      </c>
      <c r="E60" s="14">
        <v>12000</v>
      </c>
      <c r="F60" s="14"/>
      <c r="G60" s="14"/>
    </row>
    <row r="61" spans="1:7" s="4" customFormat="1" x14ac:dyDescent="0.3">
      <c r="A61" s="9" t="s">
        <v>8</v>
      </c>
      <c r="B61" s="9" t="s">
        <v>9</v>
      </c>
      <c r="C61" s="10">
        <v>602077.18999999994</v>
      </c>
      <c r="D61" s="10">
        <v>818972</v>
      </c>
      <c r="E61" s="10">
        <v>918895</v>
      </c>
      <c r="F61" s="10">
        <v>956520</v>
      </c>
      <c r="G61" s="10">
        <v>959478</v>
      </c>
    </row>
    <row r="62" spans="1:7" s="5" customFormat="1" ht="28.8" x14ac:dyDescent="0.3">
      <c r="A62" s="11" t="s">
        <v>10</v>
      </c>
      <c r="B62" s="75" t="s">
        <v>11</v>
      </c>
      <c r="C62" s="12">
        <v>245827.94</v>
      </c>
      <c r="D62" s="12">
        <v>429785</v>
      </c>
      <c r="E62" s="12">
        <v>604845</v>
      </c>
      <c r="F62" s="12">
        <v>628140</v>
      </c>
      <c r="G62" s="12">
        <v>631098</v>
      </c>
    </row>
    <row r="63" spans="1:7" x14ac:dyDescent="0.3">
      <c r="A63" s="13" t="s">
        <v>12</v>
      </c>
      <c r="B63" s="13" t="s">
        <v>13</v>
      </c>
      <c r="C63" s="14">
        <v>242939.09</v>
      </c>
      <c r="D63" s="14">
        <v>417955</v>
      </c>
      <c r="E63" s="14">
        <v>593020</v>
      </c>
      <c r="F63" s="14">
        <v>618645</v>
      </c>
      <c r="G63" s="14">
        <v>621603</v>
      </c>
    </row>
    <row r="64" spans="1:7" x14ac:dyDescent="0.3">
      <c r="A64" s="13" t="s">
        <v>14</v>
      </c>
      <c r="B64" s="13" t="s">
        <v>15</v>
      </c>
      <c r="C64" s="14">
        <v>242939.09</v>
      </c>
      <c r="D64" s="14">
        <v>417955</v>
      </c>
      <c r="E64" s="14">
        <v>593020</v>
      </c>
      <c r="F64" s="14">
        <v>618645</v>
      </c>
      <c r="G64" s="14">
        <v>621603</v>
      </c>
    </row>
    <row r="65" spans="1:7" x14ac:dyDescent="0.3">
      <c r="A65" s="13" t="s">
        <v>16</v>
      </c>
      <c r="B65" s="13" t="s">
        <v>17</v>
      </c>
      <c r="C65" s="14">
        <v>242939.09</v>
      </c>
      <c r="D65" s="14">
        <v>417955</v>
      </c>
      <c r="E65" s="14">
        <v>593020</v>
      </c>
      <c r="F65" s="14">
        <v>618645</v>
      </c>
      <c r="G65" s="14">
        <v>621603</v>
      </c>
    </row>
    <row r="66" spans="1:7" ht="28.8" x14ac:dyDescent="0.3">
      <c r="A66" s="13" t="s">
        <v>18</v>
      </c>
      <c r="B66" s="74" t="s">
        <v>19</v>
      </c>
      <c r="C66" s="14">
        <v>1135.33</v>
      </c>
      <c r="D66" s="14">
        <v>2330</v>
      </c>
      <c r="E66" s="14">
        <v>4830</v>
      </c>
      <c r="F66" s="14">
        <v>4830</v>
      </c>
      <c r="G66" s="14">
        <v>4830</v>
      </c>
    </row>
    <row r="67" spans="1:7" x14ac:dyDescent="0.3">
      <c r="A67" s="13" t="s">
        <v>14</v>
      </c>
      <c r="B67" s="13" t="s">
        <v>15</v>
      </c>
      <c r="C67" s="14">
        <v>1135.33</v>
      </c>
      <c r="D67" s="14">
        <v>2330</v>
      </c>
      <c r="E67" s="14">
        <v>4830</v>
      </c>
      <c r="F67" s="14">
        <v>4830</v>
      </c>
      <c r="G67" s="14">
        <v>4830</v>
      </c>
    </row>
    <row r="68" spans="1:7" x14ac:dyDescent="0.3">
      <c r="A68" s="13" t="s">
        <v>16</v>
      </c>
      <c r="B68" s="13" t="s">
        <v>17</v>
      </c>
      <c r="C68" s="14">
        <v>1135.33</v>
      </c>
      <c r="D68" s="14">
        <v>2330</v>
      </c>
      <c r="E68" s="14">
        <v>4830</v>
      </c>
      <c r="F68" s="14">
        <v>4830</v>
      </c>
      <c r="G68" s="14">
        <v>4830</v>
      </c>
    </row>
    <row r="69" spans="1:7" x14ac:dyDescent="0.3">
      <c r="A69" s="13" t="s">
        <v>20</v>
      </c>
      <c r="B69" s="13" t="s">
        <v>21</v>
      </c>
      <c r="C69" s="14">
        <v>664.05</v>
      </c>
      <c r="D69" s="14"/>
      <c r="E69" s="14">
        <v>1165</v>
      </c>
      <c r="F69" s="14">
        <v>1165</v>
      </c>
      <c r="G69" s="14">
        <v>1165</v>
      </c>
    </row>
    <row r="70" spans="1:7" x14ac:dyDescent="0.3">
      <c r="A70" s="13" t="s">
        <v>14</v>
      </c>
      <c r="B70" s="13" t="s">
        <v>15</v>
      </c>
      <c r="C70" s="14">
        <v>664.05</v>
      </c>
      <c r="D70" s="14"/>
      <c r="E70" s="14">
        <v>1165</v>
      </c>
      <c r="F70" s="14">
        <v>1165</v>
      </c>
      <c r="G70" s="14">
        <v>1165</v>
      </c>
    </row>
    <row r="71" spans="1:7" s="5" customFormat="1" x14ac:dyDescent="0.3">
      <c r="A71" s="13" t="s">
        <v>16</v>
      </c>
      <c r="B71" s="13" t="s">
        <v>17</v>
      </c>
      <c r="C71" s="14">
        <v>664.05</v>
      </c>
      <c r="D71" s="14"/>
      <c r="E71" s="14">
        <v>1165</v>
      </c>
      <c r="F71" s="14">
        <v>1165</v>
      </c>
      <c r="G71" s="14">
        <v>1165</v>
      </c>
    </row>
    <row r="72" spans="1:7" x14ac:dyDescent="0.3">
      <c r="A72" s="13" t="s">
        <v>22</v>
      </c>
      <c r="B72" s="13" t="s">
        <v>23</v>
      </c>
      <c r="C72" s="14">
        <v>1089.47</v>
      </c>
      <c r="D72" s="14">
        <v>3500</v>
      </c>
      <c r="E72" s="14">
        <v>3500</v>
      </c>
      <c r="F72" s="14">
        <v>3500</v>
      </c>
      <c r="G72" s="14">
        <v>3500</v>
      </c>
    </row>
    <row r="73" spans="1:7" x14ac:dyDescent="0.3">
      <c r="A73" s="13" t="s">
        <v>14</v>
      </c>
      <c r="B73" s="13" t="s">
        <v>15</v>
      </c>
      <c r="C73" s="14">
        <v>1089.47</v>
      </c>
      <c r="D73" s="14">
        <v>3500</v>
      </c>
      <c r="E73" s="14">
        <v>3500</v>
      </c>
      <c r="F73" s="14">
        <v>3500</v>
      </c>
      <c r="G73" s="14">
        <v>3500</v>
      </c>
    </row>
    <row r="74" spans="1:7" x14ac:dyDescent="0.3">
      <c r="A74" s="13" t="s">
        <v>16</v>
      </c>
      <c r="B74" s="13" t="s">
        <v>17</v>
      </c>
      <c r="C74" s="14">
        <v>1089.47</v>
      </c>
      <c r="D74" s="14">
        <v>3500</v>
      </c>
      <c r="E74" s="14">
        <v>3500</v>
      </c>
      <c r="F74" s="14">
        <v>3500</v>
      </c>
      <c r="G74" s="14">
        <v>3500</v>
      </c>
    </row>
    <row r="75" spans="1:7" x14ac:dyDescent="0.3">
      <c r="A75" s="13" t="s">
        <v>24</v>
      </c>
      <c r="B75" s="13" t="s">
        <v>25</v>
      </c>
      <c r="C75" s="14"/>
      <c r="D75" s="14">
        <v>3000</v>
      </c>
      <c r="E75" s="14">
        <v>1165</v>
      </c>
      <c r="F75" s="14"/>
      <c r="G75" s="14"/>
    </row>
    <row r="76" spans="1:7" x14ac:dyDescent="0.3">
      <c r="A76" s="13" t="s">
        <v>14</v>
      </c>
      <c r="B76" s="13" t="s">
        <v>15</v>
      </c>
      <c r="C76" s="14"/>
      <c r="D76" s="14">
        <v>3000</v>
      </c>
      <c r="E76" s="14">
        <v>1165</v>
      </c>
      <c r="F76" s="14"/>
      <c r="G76" s="14"/>
    </row>
    <row r="77" spans="1:7" x14ac:dyDescent="0.3">
      <c r="A77" s="13" t="s">
        <v>16</v>
      </c>
      <c r="B77" s="13" t="s">
        <v>17</v>
      </c>
      <c r="C77" s="14"/>
      <c r="D77" s="14">
        <v>3000</v>
      </c>
      <c r="E77" s="14">
        <v>1165</v>
      </c>
      <c r="F77" s="14"/>
      <c r="G77" s="14"/>
    </row>
    <row r="78" spans="1:7" x14ac:dyDescent="0.3">
      <c r="A78" s="13" t="s">
        <v>26</v>
      </c>
      <c r="B78" s="13" t="s">
        <v>27</v>
      </c>
      <c r="C78" s="14"/>
      <c r="D78" s="14">
        <v>3000</v>
      </c>
      <c r="E78" s="14">
        <v>1165</v>
      </c>
      <c r="F78" s="14"/>
      <c r="G78" s="14"/>
    </row>
    <row r="79" spans="1:7" x14ac:dyDescent="0.3">
      <c r="A79" s="13" t="s">
        <v>14</v>
      </c>
      <c r="B79" s="13" t="s">
        <v>15</v>
      </c>
      <c r="C79" s="14"/>
      <c r="D79" s="14">
        <v>3000</v>
      </c>
      <c r="E79" s="14">
        <v>1165</v>
      </c>
      <c r="F79" s="14"/>
      <c r="G79" s="14"/>
    </row>
    <row r="80" spans="1:7" x14ac:dyDescent="0.3">
      <c r="A80" s="13" t="s">
        <v>16</v>
      </c>
      <c r="B80" s="13" t="s">
        <v>17</v>
      </c>
      <c r="C80" s="14"/>
      <c r="D80" s="14">
        <v>3000</v>
      </c>
      <c r="E80" s="14">
        <v>1165</v>
      </c>
      <c r="F80" s="14"/>
      <c r="G80" s="14"/>
    </row>
    <row r="81" spans="1:7" s="5" customFormat="1" x14ac:dyDescent="0.3">
      <c r="A81" s="11" t="s">
        <v>28</v>
      </c>
      <c r="B81" s="11" t="s">
        <v>9</v>
      </c>
      <c r="C81" s="12">
        <v>111175.66</v>
      </c>
      <c r="D81" s="12">
        <v>185317</v>
      </c>
      <c r="E81" s="12">
        <v>166545</v>
      </c>
      <c r="F81" s="12">
        <v>176545</v>
      </c>
      <c r="G81" s="12">
        <v>176545</v>
      </c>
    </row>
    <row r="82" spans="1:7" x14ac:dyDescent="0.3">
      <c r="A82" s="13" t="s">
        <v>12</v>
      </c>
      <c r="B82" s="13" t="s">
        <v>13</v>
      </c>
      <c r="C82" s="14">
        <v>100941.47</v>
      </c>
      <c r="D82" s="14">
        <v>160117</v>
      </c>
      <c r="E82" s="14">
        <v>150375</v>
      </c>
      <c r="F82" s="14">
        <v>160375</v>
      </c>
      <c r="G82" s="14">
        <v>160375</v>
      </c>
    </row>
    <row r="83" spans="1:7" x14ac:dyDescent="0.3">
      <c r="A83" s="13" t="s">
        <v>14</v>
      </c>
      <c r="B83" s="13" t="s">
        <v>15</v>
      </c>
      <c r="C83" s="14">
        <v>100941.47</v>
      </c>
      <c r="D83" s="14">
        <v>160117</v>
      </c>
      <c r="E83" s="14">
        <v>150375</v>
      </c>
      <c r="F83" s="14">
        <v>160375</v>
      </c>
      <c r="G83" s="14">
        <v>160375</v>
      </c>
    </row>
    <row r="84" spans="1:7" x14ac:dyDescent="0.3">
      <c r="A84" s="13" t="s">
        <v>29</v>
      </c>
      <c r="B84" s="13" t="s">
        <v>30</v>
      </c>
      <c r="C84" s="14">
        <v>100628.14</v>
      </c>
      <c r="D84" s="14">
        <v>159497</v>
      </c>
      <c r="E84" s="14">
        <v>149755</v>
      </c>
      <c r="F84" s="14">
        <v>159755</v>
      </c>
      <c r="G84" s="14">
        <v>159755</v>
      </c>
    </row>
    <row r="85" spans="1:7" x14ac:dyDescent="0.3">
      <c r="A85" s="13" t="s">
        <v>31</v>
      </c>
      <c r="B85" s="13" t="s">
        <v>32</v>
      </c>
      <c r="C85" s="14">
        <v>313.33</v>
      </c>
      <c r="D85" s="14">
        <v>620</v>
      </c>
      <c r="E85" s="14">
        <v>620</v>
      </c>
      <c r="F85" s="14">
        <v>620</v>
      </c>
      <c r="G85" s="14">
        <v>620</v>
      </c>
    </row>
    <row r="86" spans="1:7" x14ac:dyDescent="0.3">
      <c r="A86" s="13" t="s">
        <v>33</v>
      </c>
      <c r="B86" s="13" t="s">
        <v>34</v>
      </c>
      <c r="C86" s="14">
        <v>541.62</v>
      </c>
      <c r="D86" s="14">
        <v>2800</v>
      </c>
      <c r="E86" s="14">
        <v>3000</v>
      </c>
      <c r="F86" s="14">
        <v>3000</v>
      </c>
      <c r="G86" s="14">
        <v>3000</v>
      </c>
    </row>
    <row r="87" spans="1:7" x14ac:dyDescent="0.3">
      <c r="A87" s="13" t="s">
        <v>14</v>
      </c>
      <c r="B87" s="13" t="s">
        <v>15</v>
      </c>
      <c r="C87" s="14">
        <v>541.62</v>
      </c>
      <c r="D87" s="14">
        <v>2800</v>
      </c>
      <c r="E87" s="14">
        <v>3000</v>
      </c>
      <c r="F87" s="14">
        <v>3000</v>
      </c>
      <c r="G87" s="14">
        <v>3000</v>
      </c>
    </row>
    <row r="88" spans="1:7" x14ac:dyDescent="0.3">
      <c r="A88" s="13" t="s">
        <v>29</v>
      </c>
      <c r="B88" s="13" t="s">
        <v>30</v>
      </c>
      <c r="C88" s="14">
        <v>541.62</v>
      </c>
      <c r="D88" s="14">
        <v>2800</v>
      </c>
      <c r="E88" s="14">
        <v>3000</v>
      </c>
      <c r="F88" s="14">
        <v>3000</v>
      </c>
      <c r="G88" s="14">
        <v>3000</v>
      </c>
    </row>
    <row r="89" spans="1:7" ht="28.8" x14ac:dyDescent="0.3">
      <c r="A89" s="13" t="s">
        <v>18</v>
      </c>
      <c r="B89" s="74" t="s">
        <v>19</v>
      </c>
      <c r="C89" s="14">
        <v>7057.82</v>
      </c>
      <c r="D89" s="14">
        <v>13900</v>
      </c>
      <c r="E89" s="14">
        <v>11670</v>
      </c>
      <c r="F89" s="14">
        <v>11670</v>
      </c>
      <c r="G89" s="14">
        <v>11670</v>
      </c>
    </row>
    <row r="90" spans="1:7" x14ac:dyDescent="0.3">
      <c r="A90" s="13" t="s">
        <v>14</v>
      </c>
      <c r="B90" s="13" t="s">
        <v>15</v>
      </c>
      <c r="C90" s="14">
        <v>7057.82</v>
      </c>
      <c r="D90" s="14">
        <v>13900</v>
      </c>
      <c r="E90" s="14">
        <v>11670</v>
      </c>
      <c r="F90" s="14">
        <v>11670</v>
      </c>
      <c r="G90" s="14">
        <v>11670</v>
      </c>
    </row>
    <row r="91" spans="1:7" x14ac:dyDescent="0.3">
      <c r="A91" s="13" t="s">
        <v>29</v>
      </c>
      <c r="B91" s="13" t="s">
        <v>30</v>
      </c>
      <c r="C91" s="14">
        <v>6879.09</v>
      </c>
      <c r="D91" s="14">
        <v>12900</v>
      </c>
      <c r="E91" s="14">
        <v>10700</v>
      </c>
      <c r="F91" s="14">
        <v>10700</v>
      </c>
      <c r="G91" s="14">
        <v>10700</v>
      </c>
    </row>
    <row r="92" spans="1:7" x14ac:dyDescent="0.3">
      <c r="A92" s="13" t="s">
        <v>31</v>
      </c>
      <c r="B92" s="13" t="s">
        <v>32</v>
      </c>
      <c r="C92" s="14">
        <v>178.73</v>
      </c>
      <c r="D92" s="14">
        <v>1000</v>
      </c>
      <c r="E92" s="14">
        <v>970</v>
      </c>
      <c r="F92" s="14">
        <v>970</v>
      </c>
      <c r="G92" s="14">
        <v>970</v>
      </c>
    </row>
    <row r="93" spans="1:7" x14ac:dyDescent="0.3">
      <c r="A93" s="13" t="s">
        <v>22</v>
      </c>
      <c r="B93" s="13" t="s">
        <v>23</v>
      </c>
      <c r="C93" s="14">
        <v>2634.75</v>
      </c>
      <c r="D93" s="14">
        <v>1000</v>
      </c>
      <c r="E93" s="14">
        <v>1500</v>
      </c>
      <c r="F93" s="14">
        <v>1500</v>
      </c>
      <c r="G93" s="14">
        <v>1500</v>
      </c>
    </row>
    <row r="94" spans="1:7" x14ac:dyDescent="0.3">
      <c r="A94" s="13" t="s">
        <v>14</v>
      </c>
      <c r="B94" s="13" t="s">
        <v>15</v>
      </c>
      <c r="C94" s="14">
        <v>2634.75</v>
      </c>
      <c r="D94" s="14">
        <v>1000</v>
      </c>
      <c r="E94" s="14">
        <v>1500</v>
      </c>
      <c r="F94" s="14">
        <v>1500</v>
      </c>
      <c r="G94" s="14">
        <v>1500</v>
      </c>
    </row>
    <row r="95" spans="1:7" x14ac:dyDescent="0.3">
      <c r="A95" s="13" t="s">
        <v>29</v>
      </c>
      <c r="B95" s="13" t="s">
        <v>30</v>
      </c>
      <c r="C95" s="14">
        <v>2634.75</v>
      </c>
      <c r="D95" s="14">
        <v>1000</v>
      </c>
      <c r="E95" s="14">
        <v>1500</v>
      </c>
      <c r="F95" s="14">
        <v>1500</v>
      </c>
      <c r="G95" s="14">
        <v>1500</v>
      </c>
    </row>
    <row r="96" spans="1:7" x14ac:dyDescent="0.3">
      <c r="A96" s="13" t="s">
        <v>24</v>
      </c>
      <c r="B96" s="13" t="s">
        <v>25</v>
      </c>
      <c r="C96" s="14"/>
      <c r="D96" s="14">
        <v>4200</v>
      </c>
      <c r="E96" s="14"/>
      <c r="F96" s="14"/>
      <c r="G96" s="14"/>
    </row>
    <row r="97" spans="1:7" x14ac:dyDescent="0.3">
      <c r="A97" s="13" t="s">
        <v>14</v>
      </c>
      <c r="B97" s="13" t="s">
        <v>15</v>
      </c>
      <c r="C97" s="14"/>
      <c r="D97" s="14">
        <v>4200</v>
      </c>
      <c r="E97" s="14"/>
      <c r="F97" s="14"/>
      <c r="G97" s="14"/>
    </row>
    <row r="98" spans="1:7" x14ac:dyDescent="0.3">
      <c r="A98" s="13" t="s">
        <v>29</v>
      </c>
      <c r="B98" s="13" t="s">
        <v>30</v>
      </c>
      <c r="C98" s="14"/>
      <c r="D98" s="14">
        <v>4200</v>
      </c>
      <c r="E98" s="14"/>
      <c r="F98" s="14"/>
      <c r="G98" s="14"/>
    </row>
    <row r="99" spans="1:7" s="5" customFormat="1" x14ac:dyDescent="0.3">
      <c r="A99" s="13" t="s">
        <v>26</v>
      </c>
      <c r="B99" s="13" t="s">
        <v>27</v>
      </c>
      <c r="C99" s="14"/>
      <c r="D99" s="14">
        <v>3300</v>
      </c>
      <c r="E99" s="14"/>
      <c r="F99" s="14"/>
      <c r="G99" s="14"/>
    </row>
    <row r="100" spans="1:7" x14ac:dyDescent="0.3">
      <c r="A100" s="13" t="s">
        <v>14</v>
      </c>
      <c r="B100" s="13" t="s">
        <v>15</v>
      </c>
      <c r="C100" s="14"/>
      <c r="D100" s="14">
        <v>3300</v>
      </c>
      <c r="E100" s="14"/>
      <c r="F100" s="14"/>
      <c r="G100" s="14"/>
    </row>
    <row r="101" spans="1:7" x14ac:dyDescent="0.3">
      <c r="A101" s="13" t="s">
        <v>29</v>
      </c>
      <c r="B101" s="13" t="s">
        <v>30</v>
      </c>
      <c r="C101" s="14"/>
      <c r="D101" s="14">
        <v>3300</v>
      </c>
      <c r="E101" s="14"/>
      <c r="F101" s="14"/>
      <c r="G101" s="14"/>
    </row>
    <row r="102" spans="1:7" s="5" customFormat="1" x14ac:dyDescent="0.3">
      <c r="A102" s="11" t="s">
        <v>35</v>
      </c>
      <c r="B102" s="11" t="s">
        <v>36</v>
      </c>
      <c r="C102" s="12">
        <v>116186.41</v>
      </c>
      <c r="D102" s="12">
        <v>159370</v>
      </c>
      <c r="E102" s="12">
        <v>121005</v>
      </c>
      <c r="F102" s="12">
        <v>117335</v>
      </c>
      <c r="G102" s="12">
        <v>117335</v>
      </c>
    </row>
    <row r="103" spans="1:7" s="5" customFormat="1" x14ac:dyDescent="0.3">
      <c r="A103" s="13" t="s">
        <v>12</v>
      </c>
      <c r="B103" s="13" t="s">
        <v>13</v>
      </c>
      <c r="C103" s="14">
        <v>2384.1999999999998</v>
      </c>
      <c r="D103" s="14">
        <v>25000</v>
      </c>
      <c r="E103" s="14">
        <v>25000</v>
      </c>
      <c r="F103" s="14">
        <v>25000</v>
      </c>
      <c r="G103" s="14">
        <v>25000</v>
      </c>
    </row>
    <row r="104" spans="1:7" x14ac:dyDescent="0.3">
      <c r="A104" s="13" t="s">
        <v>14</v>
      </c>
      <c r="B104" s="13" t="s">
        <v>15</v>
      </c>
      <c r="C104" s="14">
        <v>2000.52</v>
      </c>
      <c r="D104" s="14">
        <v>24600</v>
      </c>
      <c r="E104" s="14">
        <v>24600</v>
      </c>
      <c r="F104" s="14">
        <v>24600</v>
      </c>
      <c r="G104" s="14">
        <v>24600</v>
      </c>
    </row>
    <row r="105" spans="1:7" x14ac:dyDescent="0.3">
      <c r="A105" s="13" t="s">
        <v>29</v>
      </c>
      <c r="B105" s="13" t="s">
        <v>30</v>
      </c>
      <c r="C105" s="14">
        <v>2000.52</v>
      </c>
      <c r="D105" s="14">
        <v>24600</v>
      </c>
      <c r="E105" s="14">
        <v>24600</v>
      </c>
      <c r="F105" s="14">
        <v>24600</v>
      </c>
      <c r="G105" s="14">
        <v>24600</v>
      </c>
    </row>
    <row r="106" spans="1:7" x14ac:dyDescent="0.3">
      <c r="A106" s="13" t="s">
        <v>37</v>
      </c>
      <c r="B106" s="13" t="s">
        <v>38</v>
      </c>
      <c r="C106" s="14">
        <v>383.68</v>
      </c>
      <c r="D106" s="14">
        <v>400</v>
      </c>
      <c r="E106" s="14">
        <v>400</v>
      </c>
      <c r="F106" s="14">
        <v>400</v>
      </c>
      <c r="G106" s="14">
        <v>400</v>
      </c>
    </row>
    <row r="107" spans="1:7" ht="28.8" x14ac:dyDescent="0.3">
      <c r="A107" s="13" t="s">
        <v>39</v>
      </c>
      <c r="B107" s="74" t="s">
        <v>40</v>
      </c>
      <c r="C107" s="14">
        <v>383.68</v>
      </c>
      <c r="D107" s="14">
        <v>400</v>
      </c>
      <c r="E107" s="14">
        <v>400</v>
      </c>
      <c r="F107" s="14">
        <v>400</v>
      </c>
      <c r="G107" s="14">
        <v>400</v>
      </c>
    </row>
    <row r="108" spans="1:7" x14ac:dyDescent="0.3">
      <c r="A108" s="13" t="s">
        <v>33</v>
      </c>
      <c r="B108" s="13" t="s">
        <v>34</v>
      </c>
      <c r="C108" s="14">
        <v>999.87</v>
      </c>
      <c r="D108" s="14">
        <v>1200</v>
      </c>
      <c r="E108" s="14">
        <v>2000</v>
      </c>
      <c r="F108" s="14">
        <v>2000</v>
      </c>
      <c r="G108" s="14">
        <v>2000</v>
      </c>
    </row>
    <row r="109" spans="1:7" x14ac:dyDescent="0.3">
      <c r="A109" s="13" t="s">
        <v>14</v>
      </c>
      <c r="B109" s="13" t="s">
        <v>15</v>
      </c>
      <c r="C109" s="14">
        <v>999.87</v>
      </c>
      <c r="D109" s="14">
        <v>1200</v>
      </c>
      <c r="E109" s="14">
        <v>2000</v>
      </c>
      <c r="F109" s="14">
        <v>2000</v>
      </c>
      <c r="G109" s="14">
        <v>2000</v>
      </c>
    </row>
    <row r="110" spans="1:7" x14ac:dyDescent="0.3">
      <c r="A110" s="13" t="s">
        <v>29</v>
      </c>
      <c r="B110" s="13" t="s">
        <v>30</v>
      </c>
      <c r="C110" s="14">
        <v>999.87</v>
      </c>
      <c r="D110" s="14">
        <v>1200</v>
      </c>
      <c r="E110" s="14">
        <v>2000</v>
      </c>
      <c r="F110" s="14">
        <v>2000</v>
      </c>
      <c r="G110" s="14">
        <v>2000</v>
      </c>
    </row>
    <row r="111" spans="1:7" ht="28.8" x14ac:dyDescent="0.3">
      <c r="A111" s="13" t="s">
        <v>18</v>
      </c>
      <c r="B111" s="74" t="s">
        <v>19</v>
      </c>
      <c r="C111" s="14">
        <v>45812.57</v>
      </c>
      <c r="D111" s="14">
        <v>53770</v>
      </c>
      <c r="E111" s="14">
        <v>41000</v>
      </c>
      <c r="F111" s="14">
        <v>41000</v>
      </c>
      <c r="G111" s="14">
        <v>41000</v>
      </c>
    </row>
    <row r="112" spans="1:7" x14ac:dyDescent="0.3">
      <c r="A112" s="13" t="s">
        <v>14</v>
      </c>
      <c r="B112" s="13" t="s">
        <v>15</v>
      </c>
      <c r="C112" s="14">
        <v>45812.57</v>
      </c>
      <c r="D112" s="14">
        <v>53770</v>
      </c>
      <c r="E112" s="14">
        <v>41000</v>
      </c>
      <c r="F112" s="14">
        <v>41000</v>
      </c>
      <c r="G112" s="14">
        <v>41000</v>
      </c>
    </row>
    <row r="113" spans="1:7" x14ac:dyDescent="0.3">
      <c r="A113" s="13" t="s">
        <v>29</v>
      </c>
      <c r="B113" s="13" t="s">
        <v>30</v>
      </c>
      <c r="C113" s="14">
        <v>45812.57</v>
      </c>
      <c r="D113" s="14">
        <v>53770</v>
      </c>
      <c r="E113" s="14">
        <v>41000</v>
      </c>
      <c r="F113" s="14">
        <v>41000</v>
      </c>
      <c r="G113" s="14">
        <v>41000</v>
      </c>
    </row>
    <row r="114" spans="1:7" x14ac:dyDescent="0.3">
      <c r="A114" s="13" t="s">
        <v>20</v>
      </c>
      <c r="B114" s="13" t="s">
        <v>21</v>
      </c>
      <c r="C114" s="14">
        <v>50949.57</v>
      </c>
      <c r="D114" s="14">
        <v>61300</v>
      </c>
      <c r="E114" s="14">
        <v>43835</v>
      </c>
      <c r="F114" s="14">
        <v>43835</v>
      </c>
      <c r="G114" s="14">
        <v>43835</v>
      </c>
    </row>
    <row r="115" spans="1:7" x14ac:dyDescent="0.3">
      <c r="A115" s="13" t="s">
        <v>14</v>
      </c>
      <c r="B115" s="13" t="s">
        <v>15</v>
      </c>
      <c r="C115" s="14">
        <v>50843.41</v>
      </c>
      <c r="D115" s="14">
        <v>61300</v>
      </c>
      <c r="E115" s="14">
        <v>43835</v>
      </c>
      <c r="F115" s="14">
        <v>43835</v>
      </c>
      <c r="G115" s="14">
        <v>43835</v>
      </c>
    </row>
    <row r="116" spans="1:7" x14ac:dyDescent="0.3">
      <c r="A116" s="13" t="s">
        <v>29</v>
      </c>
      <c r="B116" s="13" t="s">
        <v>30</v>
      </c>
      <c r="C116" s="14">
        <v>50843.41</v>
      </c>
      <c r="D116" s="14">
        <v>61300</v>
      </c>
      <c r="E116" s="14">
        <v>43835</v>
      </c>
      <c r="F116" s="14">
        <v>43835</v>
      </c>
      <c r="G116" s="14">
        <v>43835</v>
      </c>
    </row>
    <row r="117" spans="1:7" x14ac:dyDescent="0.3">
      <c r="A117" s="13" t="s">
        <v>37</v>
      </c>
      <c r="B117" s="13" t="s">
        <v>38</v>
      </c>
      <c r="C117" s="14">
        <v>106.16</v>
      </c>
      <c r="D117" s="14"/>
      <c r="E117" s="14"/>
      <c r="F117" s="14"/>
      <c r="G117" s="14"/>
    </row>
    <row r="118" spans="1:7" ht="28.8" x14ac:dyDescent="0.3">
      <c r="A118" s="13" t="s">
        <v>39</v>
      </c>
      <c r="B118" s="74" t="s">
        <v>40</v>
      </c>
      <c r="C118" s="14">
        <v>106.16</v>
      </c>
      <c r="D118" s="14"/>
      <c r="E118" s="14"/>
      <c r="F118" s="14"/>
      <c r="G118" s="14"/>
    </row>
    <row r="119" spans="1:7" x14ac:dyDescent="0.3">
      <c r="A119" s="13" t="s">
        <v>22</v>
      </c>
      <c r="B119" s="13" t="s">
        <v>23</v>
      </c>
      <c r="C119" s="14">
        <v>16040.2</v>
      </c>
      <c r="D119" s="14">
        <v>5000</v>
      </c>
      <c r="E119" s="14">
        <v>5500</v>
      </c>
      <c r="F119" s="14">
        <v>5500</v>
      </c>
      <c r="G119" s="14">
        <v>5500</v>
      </c>
    </row>
    <row r="120" spans="1:7" x14ac:dyDescent="0.3">
      <c r="A120" s="13" t="s">
        <v>14</v>
      </c>
      <c r="B120" s="13" t="s">
        <v>15</v>
      </c>
      <c r="C120" s="14">
        <v>15868.63</v>
      </c>
      <c r="D120" s="14">
        <v>5000</v>
      </c>
      <c r="E120" s="14">
        <v>5500</v>
      </c>
      <c r="F120" s="14">
        <v>5500</v>
      </c>
      <c r="G120" s="14">
        <v>5500</v>
      </c>
    </row>
    <row r="121" spans="1:7" x14ac:dyDescent="0.3">
      <c r="A121" s="13" t="s">
        <v>29</v>
      </c>
      <c r="B121" s="13" t="s">
        <v>30</v>
      </c>
      <c r="C121" s="14">
        <v>15868.63</v>
      </c>
      <c r="D121" s="14">
        <v>5000</v>
      </c>
      <c r="E121" s="14">
        <v>5500</v>
      </c>
      <c r="F121" s="14">
        <v>5500</v>
      </c>
      <c r="G121" s="14">
        <v>5500</v>
      </c>
    </row>
    <row r="122" spans="1:7" x14ac:dyDescent="0.3">
      <c r="A122" s="13" t="s">
        <v>37</v>
      </c>
      <c r="B122" s="13" t="s">
        <v>38</v>
      </c>
      <c r="C122" s="14">
        <v>171.57</v>
      </c>
      <c r="D122" s="14"/>
      <c r="E122" s="14"/>
      <c r="F122" s="14"/>
      <c r="G122" s="14"/>
    </row>
    <row r="123" spans="1:7" ht="28.8" x14ac:dyDescent="0.3">
      <c r="A123" s="13" t="s">
        <v>39</v>
      </c>
      <c r="B123" s="74" t="s">
        <v>40</v>
      </c>
      <c r="C123" s="14">
        <v>171.57</v>
      </c>
      <c r="D123" s="14"/>
      <c r="E123" s="14"/>
      <c r="F123" s="14"/>
      <c r="G123" s="14"/>
    </row>
    <row r="124" spans="1:7" x14ac:dyDescent="0.3">
      <c r="A124" s="13" t="s">
        <v>24</v>
      </c>
      <c r="B124" s="13" t="s">
        <v>25</v>
      </c>
      <c r="C124" s="14"/>
      <c r="D124" s="14"/>
      <c r="E124" s="14">
        <v>835</v>
      </c>
      <c r="F124" s="14"/>
      <c r="G124" s="14"/>
    </row>
    <row r="125" spans="1:7" x14ac:dyDescent="0.3">
      <c r="A125" s="13" t="s">
        <v>14</v>
      </c>
      <c r="B125" s="13" t="s">
        <v>15</v>
      </c>
      <c r="C125" s="14"/>
      <c r="D125" s="14"/>
      <c r="E125" s="14">
        <v>835</v>
      </c>
      <c r="F125" s="14"/>
      <c r="G125" s="14"/>
    </row>
    <row r="126" spans="1:7" x14ac:dyDescent="0.3">
      <c r="A126" s="13" t="s">
        <v>29</v>
      </c>
      <c r="B126" s="13" t="s">
        <v>30</v>
      </c>
      <c r="C126" s="14"/>
      <c r="D126" s="14"/>
      <c r="E126" s="14">
        <v>835</v>
      </c>
      <c r="F126" s="14"/>
      <c r="G126" s="14"/>
    </row>
    <row r="127" spans="1:7" x14ac:dyDescent="0.3">
      <c r="A127" s="13" t="s">
        <v>26</v>
      </c>
      <c r="B127" s="13" t="s">
        <v>27</v>
      </c>
      <c r="C127" s="14"/>
      <c r="D127" s="14">
        <v>13100</v>
      </c>
      <c r="E127" s="14">
        <v>2835</v>
      </c>
      <c r="F127" s="14"/>
      <c r="G127" s="14"/>
    </row>
    <row r="128" spans="1:7" s="4" customFormat="1" x14ac:dyDescent="0.3">
      <c r="A128" s="13" t="s">
        <v>14</v>
      </c>
      <c r="B128" s="13" t="s">
        <v>15</v>
      </c>
      <c r="C128" s="14"/>
      <c r="D128" s="14">
        <v>13100</v>
      </c>
      <c r="E128" s="14">
        <v>2835</v>
      </c>
      <c r="F128" s="14"/>
      <c r="G128" s="14"/>
    </row>
    <row r="129" spans="1:7" s="5" customFormat="1" x14ac:dyDescent="0.3">
      <c r="A129" s="13" t="s">
        <v>29</v>
      </c>
      <c r="B129" s="13" t="s">
        <v>30</v>
      </c>
      <c r="C129" s="14"/>
      <c r="D129" s="14">
        <v>13100</v>
      </c>
      <c r="E129" s="14">
        <v>2835</v>
      </c>
      <c r="F129" s="14"/>
      <c r="G129" s="14"/>
    </row>
    <row r="130" spans="1:7" s="5" customFormat="1" x14ac:dyDescent="0.3">
      <c r="A130" s="11" t="s">
        <v>41</v>
      </c>
      <c r="B130" s="11" t="s">
        <v>42</v>
      </c>
      <c r="C130" s="12"/>
      <c r="D130" s="12">
        <v>20000</v>
      </c>
      <c r="E130" s="12">
        <v>15000</v>
      </c>
      <c r="F130" s="12">
        <v>20000</v>
      </c>
      <c r="G130" s="12">
        <v>20000</v>
      </c>
    </row>
    <row r="131" spans="1:7" x14ac:dyDescent="0.3">
      <c r="A131" s="13" t="s">
        <v>12</v>
      </c>
      <c r="B131" s="13" t="s">
        <v>13</v>
      </c>
      <c r="C131" s="14"/>
      <c r="D131" s="14">
        <v>20000</v>
      </c>
      <c r="E131" s="14">
        <v>15000</v>
      </c>
      <c r="F131" s="14">
        <v>20000</v>
      </c>
      <c r="G131" s="14">
        <v>20000</v>
      </c>
    </row>
    <row r="132" spans="1:7" x14ac:dyDescent="0.3">
      <c r="A132" s="13" t="s">
        <v>14</v>
      </c>
      <c r="B132" s="13" t="s">
        <v>15</v>
      </c>
      <c r="C132" s="14"/>
      <c r="D132" s="14">
        <v>20000</v>
      </c>
      <c r="E132" s="14">
        <v>15000</v>
      </c>
      <c r="F132" s="14">
        <v>20000</v>
      </c>
      <c r="G132" s="14">
        <v>20000</v>
      </c>
    </row>
    <row r="133" spans="1:7" x14ac:dyDescent="0.3">
      <c r="A133" s="13" t="s">
        <v>29</v>
      </c>
      <c r="B133" s="13" t="s">
        <v>30</v>
      </c>
      <c r="C133" s="14"/>
      <c r="D133" s="14">
        <v>20000</v>
      </c>
      <c r="E133" s="14">
        <v>15000</v>
      </c>
      <c r="F133" s="14">
        <v>20000</v>
      </c>
      <c r="G133" s="14">
        <v>20000</v>
      </c>
    </row>
    <row r="134" spans="1:7" s="5" customFormat="1" x14ac:dyDescent="0.3">
      <c r="A134" s="11" t="s">
        <v>43</v>
      </c>
      <c r="B134" s="11" t="s">
        <v>44</v>
      </c>
      <c r="C134" s="12">
        <v>128887.18</v>
      </c>
      <c r="D134" s="12">
        <v>24500</v>
      </c>
      <c r="E134" s="12">
        <v>11500</v>
      </c>
      <c r="F134" s="12">
        <v>14500</v>
      </c>
      <c r="G134" s="12">
        <v>14500</v>
      </c>
    </row>
    <row r="135" spans="1:7" x14ac:dyDescent="0.3">
      <c r="A135" s="13" t="s">
        <v>12</v>
      </c>
      <c r="B135" s="13" t="s">
        <v>13</v>
      </c>
      <c r="C135" s="14"/>
      <c r="D135" s="14">
        <v>14000</v>
      </c>
      <c r="E135" s="14">
        <v>5000</v>
      </c>
      <c r="F135" s="14">
        <v>14000</v>
      </c>
      <c r="G135" s="14">
        <v>14000</v>
      </c>
    </row>
    <row r="136" spans="1:7" x14ac:dyDescent="0.3">
      <c r="A136" s="13" t="s">
        <v>37</v>
      </c>
      <c r="B136" s="13" t="s">
        <v>38</v>
      </c>
      <c r="C136" s="14"/>
      <c r="D136" s="14">
        <v>14000</v>
      </c>
      <c r="E136" s="14">
        <v>5000</v>
      </c>
      <c r="F136" s="14">
        <v>14000</v>
      </c>
      <c r="G136" s="14">
        <v>14000</v>
      </c>
    </row>
    <row r="137" spans="1:7" ht="28.8" x14ac:dyDescent="0.3">
      <c r="A137" s="13" t="s">
        <v>45</v>
      </c>
      <c r="B137" s="74" t="s">
        <v>46</v>
      </c>
      <c r="C137" s="14"/>
      <c r="D137" s="14">
        <v>800</v>
      </c>
      <c r="E137" s="14"/>
      <c r="F137" s="14">
        <v>800</v>
      </c>
      <c r="G137" s="14">
        <v>800</v>
      </c>
    </row>
    <row r="138" spans="1:7" ht="28.8" x14ac:dyDescent="0.3">
      <c r="A138" s="13" t="s">
        <v>39</v>
      </c>
      <c r="B138" s="74" t="s">
        <v>40</v>
      </c>
      <c r="C138" s="14"/>
      <c r="D138" s="14">
        <v>13200</v>
      </c>
      <c r="E138" s="14">
        <v>5000</v>
      </c>
      <c r="F138" s="14">
        <v>13200</v>
      </c>
      <c r="G138" s="14">
        <v>13200</v>
      </c>
    </row>
    <row r="139" spans="1:7" x14ac:dyDescent="0.3">
      <c r="A139" s="13" t="s">
        <v>33</v>
      </c>
      <c r="B139" s="13" t="s">
        <v>34</v>
      </c>
      <c r="C139" s="14">
        <v>3375</v>
      </c>
      <c r="D139" s="14"/>
      <c r="E139" s="14"/>
      <c r="F139" s="14"/>
      <c r="G139" s="14"/>
    </row>
    <row r="140" spans="1:7" x14ac:dyDescent="0.3">
      <c r="A140" s="13" t="s">
        <v>37</v>
      </c>
      <c r="B140" s="13" t="s">
        <v>38</v>
      </c>
      <c r="C140" s="14">
        <v>3375</v>
      </c>
      <c r="D140" s="14"/>
      <c r="E140" s="14"/>
      <c r="F140" s="14"/>
      <c r="G140" s="14"/>
    </row>
    <row r="141" spans="1:7" ht="28.8" x14ac:dyDescent="0.3">
      <c r="A141" s="13" t="s">
        <v>45</v>
      </c>
      <c r="B141" s="74" t="s">
        <v>46</v>
      </c>
      <c r="C141" s="14">
        <v>2095</v>
      </c>
      <c r="D141" s="14"/>
      <c r="E141" s="14"/>
      <c r="F141" s="14"/>
      <c r="G141" s="14"/>
    </row>
    <row r="142" spans="1:7" ht="28.8" x14ac:dyDescent="0.3">
      <c r="A142" s="13" t="s">
        <v>39</v>
      </c>
      <c r="B142" s="74" t="s">
        <v>40</v>
      </c>
      <c r="C142" s="14">
        <v>1280</v>
      </c>
      <c r="D142" s="14"/>
      <c r="E142" s="14"/>
      <c r="F142" s="14"/>
      <c r="G142" s="14"/>
    </row>
    <row r="143" spans="1:7" x14ac:dyDescent="0.3">
      <c r="A143" s="13" t="s">
        <v>20</v>
      </c>
      <c r="B143" s="13" t="s">
        <v>21</v>
      </c>
      <c r="C143" s="14">
        <v>41075.839999999997</v>
      </c>
      <c r="D143" s="14"/>
      <c r="E143" s="14"/>
      <c r="F143" s="14"/>
      <c r="G143" s="14"/>
    </row>
    <row r="144" spans="1:7" x14ac:dyDescent="0.3">
      <c r="A144" s="13" t="s">
        <v>37</v>
      </c>
      <c r="B144" s="13" t="s">
        <v>38</v>
      </c>
      <c r="C144" s="14">
        <v>41075.839999999997</v>
      </c>
      <c r="D144" s="14"/>
      <c r="E144" s="14"/>
      <c r="F144" s="14"/>
      <c r="G144" s="14"/>
    </row>
    <row r="145" spans="1:7" ht="28.8" x14ac:dyDescent="0.3">
      <c r="A145" s="13" t="s">
        <v>39</v>
      </c>
      <c r="B145" s="74" t="s">
        <v>40</v>
      </c>
      <c r="C145" s="14">
        <v>41075.839999999997</v>
      </c>
      <c r="D145" s="14"/>
      <c r="E145" s="14"/>
      <c r="F145" s="14"/>
      <c r="G145" s="14"/>
    </row>
    <row r="146" spans="1:7" x14ac:dyDescent="0.3">
      <c r="A146" s="13" t="s">
        <v>22</v>
      </c>
      <c r="B146" s="13" t="s">
        <v>23</v>
      </c>
      <c r="C146" s="14"/>
      <c r="D146" s="14">
        <v>500</v>
      </c>
      <c r="E146" s="14">
        <v>500</v>
      </c>
      <c r="F146" s="14">
        <v>500</v>
      </c>
      <c r="G146" s="14">
        <v>500</v>
      </c>
    </row>
    <row r="147" spans="1:7" x14ac:dyDescent="0.3">
      <c r="A147" s="13" t="s">
        <v>37</v>
      </c>
      <c r="B147" s="13" t="s">
        <v>38</v>
      </c>
      <c r="C147" s="14"/>
      <c r="D147" s="14">
        <v>500</v>
      </c>
      <c r="E147" s="14">
        <v>500</v>
      </c>
      <c r="F147" s="14">
        <v>500</v>
      </c>
      <c r="G147" s="14">
        <v>500</v>
      </c>
    </row>
    <row r="148" spans="1:7" ht="28.8" x14ac:dyDescent="0.3">
      <c r="A148" s="13" t="s">
        <v>39</v>
      </c>
      <c r="B148" s="74" t="s">
        <v>40</v>
      </c>
      <c r="C148" s="14"/>
      <c r="D148" s="14">
        <v>500</v>
      </c>
      <c r="E148" s="14">
        <v>500</v>
      </c>
      <c r="F148" s="14">
        <v>500</v>
      </c>
      <c r="G148" s="14">
        <v>500</v>
      </c>
    </row>
    <row r="149" spans="1:7" x14ac:dyDescent="0.3">
      <c r="A149" s="13" t="s">
        <v>47</v>
      </c>
      <c r="B149" s="13" t="s">
        <v>48</v>
      </c>
      <c r="C149" s="14">
        <v>3262.38</v>
      </c>
      <c r="D149" s="14"/>
      <c r="E149" s="14"/>
      <c r="F149" s="14"/>
      <c r="G149" s="14"/>
    </row>
    <row r="150" spans="1:7" x14ac:dyDescent="0.3">
      <c r="A150" s="13" t="s">
        <v>37</v>
      </c>
      <c r="B150" s="13" t="s">
        <v>38</v>
      </c>
      <c r="C150" s="14">
        <v>3262.38</v>
      </c>
      <c r="D150" s="14"/>
      <c r="E150" s="14"/>
      <c r="F150" s="14"/>
      <c r="G150" s="14"/>
    </row>
    <row r="151" spans="1:7" x14ac:dyDescent="0.3">
      <c r="A151" s="13" t="s">
        <v>39</v>
      </c>
      <c r="B151" s="13" t="s">
        <v>40</v>
      </c>
      <c r="C151" s="14">
        <v>3262.38</v>
      </c>
      <c r="D151" s="14"/>
      <c r="E151" s="14"/>
      <c r="F151" s="14"/>
      <c r="G151" s="14"/>
    </row>
    <row r="152" spans="1:7" x14ac:dyDescent="0.3">
      <c r="A152" s="13" t="s">
        <v>24</v>
      </c>
      <c r="B152" s="13" t="s">
        <v>25</v>
      </c>
      <c r="C152" s="14">
        <v>59000</v>
      </c>
      <c r="D152" s="14"/>
      <c r="E152" s="14">
        <v>4000</v>
      </c>
      <c r="F152" s="14"/>
      <c r="G152" s="14"/>
    </row>
    <row r="153" spans="1:7" x14ac:dyDescent="0.3">
      <c r="A153" s="13" t="s">
        <v>37</v>
      </c>
      <c r="B153" s="13" t="s">
        <v>38</v>
      </c>
      <c r="C153" s="14">
        <v>59000</v>
      </c>
      <c r="D153" s="14"/>
      <c r="E153" s="14">
        <v>4000</v>
      </c>
      <c r="F153" s="14"/>
      <c r="G153" s="14"/>
    </row>
    <row r="154" spans="1:7" ht="28.8" x14ac:dyDescent="0.3">
      <c r="A154" s="13" t="s">
        <v>45</v>
      </c>
      <c r="B154" s="74" t="s">
        <v>46</v>
      </c>
      <c r="C154" s="14"/>
      <c r="D154" s="14"/>
      <c r="E154" s="14">
        <v>1000</v>
      </c>
      <c r="F154" s="14"/>
      <c r="G154" s="14"/>
    </row>
    <row r="155" spans="1:7" ht="28.8" x14ac:dyDescent="0.3">
      <c r="A155" s="13" t="s">
        <v>39</v>
      </c>
      <c r="B155" s="74" t="s">
        <v>40</v>
      </c>
      <c r="C155" s="14">
        <v>59000</v>
      </c>
      <c r="D155" s="14"/>
      <c r="E155" s="14">
        <v>3000</v>
      </c>
      <c r="F155" s="14"/>
      <c r="G155" s="14"/>
    </row>
    <row r="156" spans="1:7" x14ac:dyDescent="0.3">
      <c r="A156" s="13" t="s">
        <v>26</v>
      </c>
      <c r="B156" s="13" t="s">
        <v>27</v>
      </c>
      <c r="C156" s="14">
        <v>22173.96</v>
      </c>
      <c r="D156" s="14">
        <v>10000</v>
      </c>
      <c r="E156" s="14">
        <v>2000</v>
      </c>
      <c r="F156" s="14"/>
      <c r="G156" s="14"/>
    </row>
    <row r="157" spans="1:7" x14ac:dyDescent="0.3">
      <c r="A157" s="13" t="s">
        <v>37</v>
      </c>
      <c r="B157" s="13" t="s">
        <v>38</v>
      </c>
      <c r="C157" s="14">
        <v>22173.96</v>
      </c>
      <c r="D157" s="14">
        <v>10000</v>
      </c>
      <c r="E157" s="14">
        <v>2000</v>
      </c>
      <c r="F157" s="14"/>
      <c r="G157" s="14"/>
    </row>
    <row r="158" spans="1:7" ht="28.8" x14ac:dyDescent="0.3">
      <c r="A158" s="13" t="s">
        <v>39</v>
      </c>
      <c r="B158" s="74" t="s">
        <v>40</v>
      </c>
      <c r="C158" s="14">
        <v>22173.96</v>
      </c>
      <c r="D158" s="14">
        <v>10000</v>
      </c>
      <c r="E158" s="14">
        <v>2000</v>
      </c>
      <c r="F158" s="14"/>
      <c r="G158" s="14"/>
    </row>
    <row r="159" spans="1:7" s="4" customFormat="1" x14ac:dyDescent="0.3">
      <c r="A159" s="9" t="s">
        <v>49</v>
      </c>
      <c r="B159" s="9" t="s">
        <v>50</v>
      </c>
      <c r="C159" s="10"/>
      <c r="D159" s="10"/>
      <c r="E159" s="10">
        <v>30000</v>
      </c>
      <c r="F159" s="10">
        <v>10000</v>
      </c>
      <c r="G159" s="10"/>
    </row>
    <row r="160" spans="1:7" s="5" customFormat="1" ht="28.8" x14ac:dyDescent="0.3">
      <c r="A160" s="11" t="s">
        <v>51</v>
      </c>
      <c r="B160" s="75" t="s">
        <v>52</v>
      </c>
      <c r="C160" s="12"/>
      <c r="D160" s="12"/>
      <c r="E160" s="12">
        <v>30000</v>
      </c>
      <c r="F160" s="12">
        <v>10000</v>
      </c>
      <c r="G160" s="12"/>
    </row>
    <row r="161" spans="1:7" x14ac:dyDescent="0.3">
      <c r="A161" s="13" t="s">
        <v>20</v>
      </c>
      <c r="B161" s="13" t="s">
        <v>21</v>
      </c>
      <c r="C161" s="14"/>
      <c r="D161" s="14"/>
      <c r="E161" s="14">
        <v>30000</v>
      </c>
      <c r="F161" s="14">
        <v>10000</v>
      </c>
      <c r="G161" s="14"/>
    </row>
    <row r="162" spans="1:7" x14ac:dyDescent="0.3">
      <c r="A162" s="13" t="s">
        <v>14</v>
      </c>
      <c r="B162" s="13" t="s">
        <v>15</v>
      </c>
      <c r="C162" s="14"/>
      <c r="D162" s="14"/>
      <c r="E162" s="14">
        <v>30000</v>
      </c>
      <c r="F162" s="14">
        <v>9000</v>
      </c>
      <c r="G162" s="14"/>
    </row>
    <row r="163" spans="1:7" x14ac:dyDescent="0.3">
      <c r="A163" s="13" t="s">
        <v>16</v>
      </c>
      <c r="B163" s="13" t="s">
        <v>17</v>
      </c>
      <c r="C163" s="14"/>
      <c r="D163" s="14"/>
      <c r="E163" s="14">
        <v>8110</v>
      </c>
      <c r="F163" s="14">
        <v>1165</v>
      </c>
      <c r="G163" s="14"/>
    </row>
    <row r="164" spans="1:7" x14ac:dyDescent="0.3">
      <c r="A164" s="13" t="s">
        <v>29</v>
      </c>
      <c r="B164" s="13" t="s">
        <v>30</v>
      </c>
      <c r="C164" s="14"/>
      <c r="D164" s="14"/>
      <c r="E164" s="14">
        <v>21890</v>
      </c>
      <c r="F164" s="14">
        <v>7835</v>
      </c>
      <c r="G164" s="14"/>
    </row>
    <row r="165" spans="1:7" x14ac:dyDescent="0.3">
      <c r="A165" s="13" t="s">
        <v>37</v>
      </c>
      <c r="B165" s="13" t="s">
        <v>38</v>
      </c>
      <c r="C165" s="14"/>
      <c r="D165" s="14"/>
      <c r="E165" s="14"/>
      <c r="F165" s="14">
        <v>1000</v>
      </c>
      <c r="G165" s="14"/>
    </row>
    <row r="166" spans="1:7" ht="28.8" x14ac:dyDescent="0.3">
      <c r="A166" s="13" t="s">
        <v>39</v>
      </c>
      <c r="B166" s="74" t="s">
        <v>40</v>
      </c>
      <c r="C166" s="14"/>
      <c r="D166" s="14"/>
      <c r="E166" s="14"/>
      <c r="F166" s="14">
        <v>1000</v>
      </c>
      <c r="G166" s="14"/>
    </row>
  </sheetData>
  <mergeCells count="2">
    <mergeCell ref="A1:G2"/>
    <mergeCell ref="A4:G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Sažetak </vt:lpstr>
      <vt:lpstr>Račun P i R po ekonomskoj klasi</vt:lpstr>
      <vt:lpstr>P i R po izvorima</vt:lpstr>
      <vt:lpstr>Rashodi prema funkcijskoj klasi</vt:lpstr>
      <vt:lpstr>Posebni dio </vt:lpstr>
      <vt:lpstr>'Rashodi prema funkcijskoj klasi'!Print_Area</vt:lpstr>
      <vt:lpstr>'Sažetak '!Print_Area</vt:lpstr>
      <vt:lpstr>'Posebni dio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Butorac Kušić Lidija</cp:lastModifiedBy>
  <cp:lastPrinted>2024-11-22T10:15:08Z</cp:lastPrinted>
  <dcterms:created xsi:type="dcterms:W3CDTF">2024-11-13T10:47:41Z</dcterms:created>
  <dcterms:modified xsi:type="dcterms:W3CDTF">2024-11-22T10:26:19Z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