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V\2024\Izvještaj o izvršenju 2023\"/>
    </mc:Choice>
  </mc:AlternateContent>
  <bookViews>
    <workbookView xWindow="0" yWindow="0" windowWidth="28800" windowHeight="12432" activeTab="1"/>
  </bookViews>
  <sheets>
    <sheet name="SAŽETAK" sheetId="1" r:id="rId1"/>
    <sheet name="Račun P i R" sheetId="15" r:id="rId2"/>
    <sheet name="P i R prema izvorima" sheetId="14" r:id="rId3"/>
    <sheet name="Rashodi -funkcijska" sheetId="13" r:id="rId4"/>
    <sheet name="Posebni dio" sheetId="12" r:id="rId5"/>
    <sheet name="Za Grad" sheetId="16" r:id="rId6"/>
  </sheets>
  <definedNames>
    <definedName name="_xlnm.Print_Area" localSheetId="4">'Posebni dio'!$A$1:$D$151</definedName>
    <definedName name="_xlnm.Print_Titles" localSheetId="4">'Posebni dio'!$6:$7</definedName>
    <definedName name="_xlnm.Print_Titles" localSheetId="1">'Račun P i R'!$50:$51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6" l="1"/>
  <c r="D13" i="16"/>
  <c r="E13" i="16"/>
  <c r="F13" i="16" s="1"/>
  <c r="I32" i="1" l="1"/>
  <c r="J32" i="1"/>
  <c r="F33" i="1"/>
  <c r="F35" i="1" s="1"/>
  <c r="G33" i="1"/>
  <c r="G35" i="1" s="1"/>
  <c r="H33" i="1"/>
  <c r="J33" i="1" s="1"/>
  <c r="H35" i="1" l="1"/>
  <c r="J35" i="1" s="1"/>
  <c r="H15" i="1"/>
  <c r="J15" i="1" s="1"/>
  <c r="H14" i="1"/>
  <c r="I14" i="1" s="1"/>
  <c r="H11" i="1"/>
  <c r="H10" i="1" s="1"/>
  <c r="G15" i="1"/>
  <c r="G14" i="1"/>
  <c r="G13" i="1" s="1"/>
  <c r="G11" i="1"/>
  <c r="G10" i="1" s="1"/>
  <c r="G16" i="1" s="1"/>
  <c r="F15" i="1"/>
  <c r="F14" i="1"/>
  <c r="F13" i="1" s="1"/>
  <c r="F11" i="1"/>
  <c r="F10" i="1" s="1"/>
  <c r="F16" i="1" s="1"/>
  <c r="J14" i="1" l="1"/>
  <c r="J10" i="1"/>
  <c r="I10" i="1"/>
  <c r="H13" i="1"/>
  <c r="J11" i="1"/>
  <c r="I11" i="1"/>
  <c r="F52" i="15"/>
  <c r="E52" i="15"/>
  <c r="C52" i="15"/>
  <c r="D52" i="15"/>
  <c r="B52" i="15"/>
  <c r="I13" i="1" l="1"/>
  <c r="J13" i="1"/>
  <c r="H16" i="1"/>
  <c r="J16" i="1" s="1"/>
  <c r="F44" i="15" l="1"/>
  <c r="F43" i="15"/>
  <c r="D43" i="15"/>
  <c r="C6" i="14"/>
  <c r="F21" i="14" l="1"/>
  <c r="F22" i="14"/>
  <c r="F23" i="14"/>
  <c r="B20" i="14"/>
  <c r="D20" i="14"/>
  <c r="F20" i="14" s="1"/>
  <c r="C12" i="13" l="1"/>
  <c r="C11" i="13" s="1"/>
  <c r="E13" i="13"/>
  <c r="F13" i="13" l="1"/>
  <c r="B12" i="13"/>
  <c r="B11" i="13" s="1"/>
  <c r="D12" i="13"/>
  <c r="F12" i="13" s="1"/>
  <c r="D11" i="13" l="1"/>
  <c r="E12" i="13"/>
  <c r="E11" i="13" l="1"/>
  <c r="F11" i="13"/>
  <c r="C9" i="12" l="1"/>
  <c r="D9" i="12" s="1"/>
  <c r="B9" i="12"/>
</calcChain>
</file>

<file path=xl/sharedStrings.xml><?xml version="1.0" encoding="utf-8"?>
<sst xmlns="http://schemas.openxmlformats.org/spreadsheetml/2006/main" count="407" uniqueCount="176">
  <si>
    <t>PRIHODI UKUPNO</t>
  </si>
  <si>
    <t>RASHODI UKUPNO</t>
  </si>
  <si>
    <t>BROJČANA OZNAKA I NAZIV</t>
  </si>
  <si>
    <t>UKUPNI RASHODI</t>
  </si>
  <si>
    <t>II. POSEBNI DIO</t>
  </si>
  <si>
    <t>I. OPĆI DIO</t>
  </si>
  <si>
    <t>INDEKS</t>
  </si>
  <si>
    <t xml:space="preserve">IZVJEŠTAJ O PRIHODIMA I RASHODIMA PREMA EKONOMSKOJ KLASIFIKACIJI </t>
  </si>
  <si>
    <t>UKUPNI PRIHODI</t>
  </si>
  <si>
    <t>IZVJEŠTAJ O PRIHODIMA I RASHODIMA PREMA IZVORIMA FINANCIRANJA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</si>
  <si>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</si>
  <si>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</si>
  <si>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</si>
  <si>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</si>
  <si>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</si>
  <si>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</si>
  <si>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</si>
  <si>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</si>
  <si>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</si>
  <si>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</si>
  <si>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</si>
  <si>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</si>
  <si>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</si>
  <si>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</si>
  <si>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</si>
  <si>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47949 ART-kino javna ustanova u kulturi</t>
  </si>
  <si>
    <t>1232 REDOVNA DJELATNOST USTANOVE</t>
  </si>
  <si>
    <t>A123201 STRUČNO, ADMINISTRATIVNO I TEHNIČKO OSOBLJE</t>
  </si>
  <si>
    <t>Izvor: 11 OPĆI PRIHODI I PRIMICI</t>
  </si>
  <si>
    <t>31 Rashodi za zaposlene</t>
  </si>
  <si>
    <t>3111 Plaće za redovan rad</t>
  </si>
  <si>
    <t>3121 Ostali rashodi za zaposlene</t>
  </si>
  <si>
    <t>3132 Doprinosi za obvezno zdravstveno osiguranje</t>
  </si>
  <si>
    <t>Izvor: 44 PRIHODI ZA POSEBNE NAMJENE - PRORAČUNSKI KORISNICI</t>
  </si>
  <si>
    <t>3113 Plaće za prekovremeni rad</t>
  </si>
  <si>
    <t>Izvor: 57 POMOĆI - PRORAČUNSKI KORISNICI</t>
  </si>
  <si>
    <t>Izvor: 62 DONACIJE - PRORAČUNSKI KORISNICI</t>
  </si>
  <si>
    <t>A123202 REDOVNA DJELATNOST USTANOVE</t>
  </si>
  <si>
    <t>32 Materijalni rashodi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</si>
  <si>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</si>
  <si>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</si>
  <si>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</si>
  <si>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</si>
  <si>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</si>
  <si>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</si>
  <si>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</si>
  <si>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</si>
  <si>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</si>
  <si>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</si>
  <si>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</si>
  <si>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</si>
  <si>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</si>
  <si>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</si>
  <si>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</si>
  <si>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3295 Pristojbe i naknade</t>
  </si>
  <si>
    <t>3299 Ostali nespomenuti rashodi poslovanja</t>
  </si>
  <si>
    <t>34 Financijski rashodi</t>
  </si>
  <si>
    <t>3431 Bankarske usluge i usluge platnog prometa</t>
  </si>
  <si>
    <t>3432 Negativne tečajne razlike i razlike zbog primjene valutne klauzule</t>
  </si>
  <si>
    <t>3434 Ostali nespomenuti financijski rashodi</t>
  </si>
  <si>
    <t>Izvor: 31 VLASTITI PRIHODI - PRORAČUNSKI KORISNICI</t>
  </si>
  <si>
    <t>3211 Službena putovanja</t>
  </si>
  <si>
    <t>3214 Ostale naknade troškova zaposlenima</t>
  </si>
  <si>
    <t>3294 Članarine i norme</t>
  </si>
  <si>
    <t>A123203 PROGRAMSKE AKTIVNOSTI USTANOVE</t>
  </si>
  <si>
    <t>3233 Usluge promidžbe i informiranja</t>
  </si>
  <si>
    <t>3241 Naknade troškova osobama izvan radnog odnosa</t>
  </si>
  <si>
    <t>42 Rashodi za nabavu proizvedene dugotrajne imovine</t>
  </si>
  <si>
    <t>4241 Knjige</t>
  </si>
  <si>
    <t>3293 Reprezentacija</t>
  </si>
  <si>
    <t>K123204 NABAVA OPREME</t>
  </si>
  <si>
    <t>41 Rashodi za nabavu neproizvedene dugotrajne imovine</t>
  </si>
  <si>
    <t>4123 Licence</t>
  </si>
  <si>
    <t>4124 Ostala prava</t>
  </si>
  <si>
    <t>4222 Komunikacijska oprema</t>
  </si>
  <si>
    <t>4221 Uredska oprema i namještaj</t>
  </si>
  <si>
    <t>4227 Uređaji, strojevi i oprema za ostale namjene</t>
  </si>
  <si>
    <t>Izvor: 93 VIŠAK - VLASTITI PRIHODI</t>
  </si>
  <si>
    <t>Izvor: 94 VIŠAK - PRIHODI ZA POSEBNE NAMJENE</t>
  </si>
  <si>
    <t>Izvor: 96 VIŠAK - DONACIJE</t>
  </si>
  <si>
    <t>Brojčana oznaka i naziv</t>
  </si>
  <si>
    <t>Rebalans</t>
  </si>
  <si>
    <t xml:space="preserve">Ostvarenje </t>
  </si>
  <si>
    <t>Indeks</t>
  </si>
  <si>
    <t>4=3/2*100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</si>
  <si>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</si>
  <si>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</si>
  <si>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</si>
  <si>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</si>
  <si>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</si>
  <si>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Izvor: 9 PRENESENA SREDSTVA IZ PRETHODNE GODINE</t>
  </si>
  <si>
    <t>IZVORI FINANCIRANJA UKUPNO</t>
  </si>
  <si>
    <t xml:space="preserve">A. RAČUN PRIHODA I RASHODA </t>
  </si>
  <si>
    <t>RASHODI PREMA FUNKCIJSKOJ KLASIFIKACIJI</t>
  </si>
  <si>
    <t>Izvršenje prethodne godine</t>
  </si>
  <si>
    <t xml:space="preserve">Izvršenje tekuće godine </t>
  </si>
  <si>
    <t xml:space="preserve">UKUPNO RASHODI </t>
  </si>
  <si>
    <t>08 REKREACIJA, KULTURA, RELIGIJA</t>
  </si>
  <si>
    <t>082 Služba kulture</t>
  </si>
  <si>
    <t xml:space="preserve"> IZVJEŠTAJ O IZVRŠENJU FINANCIJSKOG PLANA ZA 2023.g.</t>
  </si>
  <si>
    <t>5=4/2*100</t>
  </si>
  <si>
    <t>6=4/3*100</t>
  </si>
  <si>
    <t>Izvor: 95 VIŠAK - PRIHODI OD POMOĆI</t>
  </si>
  <si>
    <t>Ostvarenje 2022.</t>
  </si>
  <si>
    <t>Ostvarenje 2023.</t>
  </si>
  <si>
    <t>-</t>
  </si>
  <si>
    <t xml:space="preserve">   VIŠAK PRIHODA KORIŠTEN ZA POKRIĆE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</si>
  <si>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</si>
  <si>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</si>
  <si>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</si>
  <si>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</si>
  <si>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</si>
  <si>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</si>
  <si>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</si>
  <si>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</si>
  <si>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</si>
  <si>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</si>
  <si>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</si>
  <si>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</si>
  <si>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</si>
  <si>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</si>
  <si>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</si>
  <si>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</si>
  <si>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</si>
  <si>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</si>
  <si>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</si>
  <si>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</si>
  <si>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</si>
  <si>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9 Vlastiti izvori</t>
  </si>
  <si>
    <t>92 Rezultat poslovanja</t>
  </si>
  <si>
    <t>3 Rashodi poslovanja</t>
  </si>
  <si>
    <t>311 Plaće (Bruto)</t>
  </si>
  <si>
    <t>312 Ostali rashodi za zaposlene</t>
  </si>
  <si>
    <t>313 Doprinosi na plaće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</si>
  <si>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</si>
  <si>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</si>
  <si>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</si>
  <si>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</si>
  <si>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</si>
  <si>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3291 Naknade za rad predstavničkih i izvršnih tijela, povjerenstava i slično</t>
  </si>
  <si>
    <t>343 Ostali financijski rashodi</t>
  </si>
  <si>
    <t>3433 Zatezne kamate</t>
  </si>
  <si>
    <t>4 Rashodi za nabavu nefinancijske imovine</t>
  </si>
  <si>
    <t>412 Nematerijalna imovina</t>
  </si>
  <si>
    <t>422 Postrojenja i oprema</t>
  </si>
  <si>
    <t>424 Knjige, umjetnička djela i ostale izložbene vrijednosti</t>
  </si>
  <si>
    <t xml:space="preserve">Ostvarenje 2022. </t>
  </si>
  <si>
    <t>PRIHODI</t>
  </si>
  <si>
    <t xml:space="preserve">   VIŠAK KORIŠTEN ZA POKRIĆE RASHODA</t>
  </si>
  <si>
    <t>RASHODI</t>
  </si>
  <si>
    <t xml:space="preserve">   UKUPNI RASHODI</t>
  </si>
  <si>
    <t>IZVJEŠTAJ O IZVRŠENJU FINANCIJSKOG PLANA ART-KINA ZA 2023.  GODINU</t>
  </si>
  <si>
    <t>OSTVARENJE 2022.</t>
  </si>
  <si>
    <t xml:space="preserve">OSTVARENJE 2023. </t>
  </si>
  <si>
    <t xml:space="preserve"> REBALANS 2023.</t>
  </si>
  <si>
    <t>UKUPNO PRENESENI VIŠAK/MANJAK IZ PRETHODNE GODINE</t>
  </si>
  <si>
    <t>VIŠAK KOJI SE RASPOREDIO ZA POKRIĆE RAZLIKE PRIHODA I RASHODA, PRIMITAKA I IZDATAKA</t>
  </si>
  <si>
    <t xml:space="preserve">MANJAK RAZLIKE PRIHODA I RASHODA, PRIMITAKA I IZDATAKA KOJI SE POKRIO </t>
  </si>
  <si>
    <t>UKUPNO KORIŠTENI REZULTAT</t>
  </si>
  <si>
    <t>PRENESENI VIŠAK ILI PRENESENI MANJAK</t>
  </si>
  <si>
    <t>UKUPNO</t>
  </si>
  <si>
    <t>NABAVA OPREME</t>
  </si>
  <si>
    <t>PROGRAMSKE AKTIVNOSTI USTANOVE</t>
  </si>
  <si>
    <t>REDOVNA DJELATNOST USTANOVE</t>
  </si>
  <si>
    <t>STRUČNO, ADMINISTRATIVNO I TEHNIČKO OSOBLJE</t>
  </si>
  <si>
    <t>Izvršenje IV-XII 2023.</t>
  </si>
  <si>
    <t xml:space="preserve">Tekući plan </t>
  </si>
  <si>
    <t>Treći rebalans  za 2023.</t>
  </si>
  <si>
    <t>Naziv aktivnosti</t>
  </si>
  <si>
    <t>IV-XII</t>
  </si>
  <si>
    <t>Redni br.</t>
  </si>
  <si>
    <t>1.</t>
  </si>
  <si>
    <t>2.</t>
  </si>
  <si>
    <t>3.</t>
  </si>
  <si>
    <t>4.</t>
  </si>
  <si>
    <t>6=5/4*100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</si>
</sst>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#,###,##0.00#####"/>
  </numFmts>
  <fonts count="5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  <font>
      <i/>
      <sz val="10"/>
      <name val="Verdana"/>
      <family val="2"/>
      <charset val="238"/>
    </font>
    <font>
      <i/>
      <sz val="9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b/>
      <i/>
      <sz val="8"/>
      <color rgb="FF002060"/>
      <name val="Calibri"/>
      <family val="2"/>
      <scheme val="minor"/>
    </font>
    <font>
      <i/>
      <sz val="8"/>
      <color rgb="FF00000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002060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4" fillId="0" borderId="0"/>
    <xf numFmtId="0" fontId="26" fillId="0" borderId="0"/>
    <xf numFmtId="0" fontId="24" fillId="0" borderId="0"/>
    <xf numFmtId="0" fontId="51" fillId="0" borderId="0"/>
  </cellStyleXfs>
  <cellXfs count="21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wrapText="1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/>
    </xf>
    <xf numFmtId="4" fontId="18" fillId="4" borderId="6" xfId="0" applyNumberFormat="1" applyFont="1" applyFill="1" applyBorder="1" applyAlignment="1">
      <alignment horizontal="right" wrapText="1" indent="1"/>
    </xf>
    <xf numFmtId="0" fontId="18" fillId="4" borderId="6" xfId="0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9" fillId="0" borderId="0" xfId="0" applyFont="1" applyAlignment="1">
      <alignment horizontal="left" indent="1"/>
    </xf>
    <xf numFmtId="4" fontId="9" fillId="4" borderId="6" xfId="0" applyNumberFormat="1" applyFont="1" applyFill="1" applyBorder="1" applyAlignment="1">
      <alignment horizontal="right" wrapText="1" indent="1"/>
    </xf>
    <xf numFmtId="0" fontId="9" fillId="4" borderId="6" xfId="0" applyFont="1" applyFill="1" applyBorder="1" applyAlignment="1">
      <alignment horizontal="right" wrapText="1" indent="1"/>
    </xf>
    <xf numFmtId="0" fontId="19" fillId="4" borderId="0" xfId="0" applyFont="1" applyFill="1" applyAlignment="1">
      <alignment horizontal="left" indent="1"/>
    </xf>
    <xf numFmtId="0" fontId="10" fillId="4" borderId="6" xfId="0" applyFont="1" applyFill="1" applyBorder="1" applyAlignment="1">
      <alignment horizontal="left" wrapText="1" indent="2"/>
    </xf>
    <xf numFmtId="4" fontId="10" fillId="4" borderId="6" xfId="0" applyNumberFormat="1" applyFont="1" applyFill="1" applyBorder="1" applyAlignment="1">
      <alignment horizontal="right" wrapText="1" indent="1"/>
    </xf>
    <xf numFmtId="0" fontId="10" fillId="4" borderId="6" xfId="0" applyFont="1" applyFill="1" applyBorder="1" applyAlignment="1">
      <alignment horizontal="right" wrapText="1" indent="1"/>
    </xf>
    <xf numFmtId="0" fontId="10" fillId="4" borderId="6" xfId="0" applyFont="1" applyFill="1" applyBorder="1" applyAlignment="1">
      <alignment horizontal="left" wrapText="1" indent="3"/>
    </xf>
    <xf numFmtId="0" fontId="9" fillId="4" borderId="6" xfId="0" applyFont="1" applyFill="1" applyBorder="1" applyAlignment="1">
      <alignment horizontal="left" wrapText="1" indent="5"/>
    </xf>
    <xf numFmtId="0" fontId="10" fillId="5" borderId="6" xfId="0" applyFont="1" applyFill="1" applyBorder="1" applyAlignment="1">
      <alignment horizontal="left" wrapText="1" indent="2"/>
    </xf>
    <xf numFmtId="4" fontId="10" fillId="5" borderId="6" xfId="0" applyNumberFormat="1" applyFont="1" applyFill="1" applyBorder="1" applyAlignment="1">
      <alignment horizontal="right" wrapText="1" indent="1"/>
    </xf>
    <xf numFmtId="0" fontId="10" fillId="5" borderId="6" xfId="0" applyFont="1" applyFill="1" applyBorder="1" applyAlignment="1">
      <alignment horizontal="right" wrapText="1" indent="1"/>
    </xf>
    <xf numFmtId="0" fontId="18" fillId="4" borderId="6" xfId="0" applyFont="1" applyFill="1" applyBorder="1" applyAlignment="1">
      <alignment horizontal="left" wrapText="1" indent="3"/>
    </xf>
    <xf numFmtId="0" fontId="21" fillId="4" borderId="0" xfId="0" applyFont="1" applyFill="1" applyAlignment="1">
      <alignment horizontal="left" indent="1"/>
    </xf>
    <xf numFmtId="0" fontId="23" fillId="0" borderId="0" xfId="0" applyFont="1" applyAlignment="1">
      <alignment horizontal="left" indent="1"/>
    </xf>
    <xf numFmtId="4" fontId="10" fillId="4" borderId="7" xfId="0" applyNumberFormat="1" applyFont="1" applyFill="1" applyBorder="1" applyAlignment="1">
      <alignment horizontal="right" wrapText="1" indent="1"/>
    </xf>
    <xf numFmtId="0" fontId="10" fillId="4" borderId="7" xfId="0" applyFont="1" applyFill="1" applyBorder="1" applyAlignment="1">
      <alignment wrapText="1"/>
    </xf>
    <xf numFmtId="0" fontId="18" fillId="4" borderId="7" xfId="0" applyFont="1" applyFill="1" applyBorder="1" applyAlignment="1">
      <alignment horizontal="left" wrapText="1" indent="3"/>
    </xf>
    <xf numFmtId="4" fontId="18" fillId="4" borderId="7" xfId="0" applyNumberFormat="1" applyFont="1" applyFill="1" applyBorder="1" applyAlignment="1">
      <alignment horizontal="right" wrapText="1" indent="1"/>
    </xf>
    <xf numFmtId="0" fontId="18" fillId="4" borderId="7" xfId="0" applyFont="1" applyFill="1" applyBorder="1" applyAlignment="1">
      <alignment horizontal="right" wrapText="1" indent="1"/>
    </xf>
    <xf numFmtId="0" fontId="20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wrapText="1" indent="4"/>
    </xf>
    <xf numFmtId="4" fontId="10" fillId="3" borderId="7" xfId="0" applyNumberFormat="1" applyFont="1" applyFill="1" applyBorder="1" applyAlignment="1">
      <alignment horizontal="right" wrapText="1" indent="1"/>
    </xf>
    <xf numFmtId="0" fontId="10" fillId="3" borderId="7" xfId="0" applyFont="1" applyFill="1" applyBorder="1" applyAlignment="1">
      <alignment horizontal="right" wrapText="1" indent="1"/>
    </xf>
    <xf numFmtId="0" fontId="10" fillId="3" borderId="6" xfId="0" applyFont="1" applyFill="1" applyBorder="1" applyAlignment="1">
      <alignment horizontal="left" wrapText="1" indent="1"/>
    </xf>
    <xf numFmtId="4" fontId="10" fillId="3" borderId="6" xfId="0" applyNumberFormat="1" applyFont="1" applyFill="1" applyBorder="1" applyAlignment="1">
      <alignment horizontal="right" wrapText="1" indent="1"/>
    </xf>
    <xf numFmtId="0" fontId="10" fillId="3" borderId="6" xfId="0" applyFont="1" applyFill="1" applyBorder="1" applyAlignment="1">
      <alignment horizontal="right" wrapText="1" indent="1"/>
    </xf>
    <xf numFmtId="0" fontId="11" fillId="0" borderId="0" xfId="0" applyFont="1" applyAlignment="1"/>
    <xf numFmtId="0" fontId="0" fillId="0" borderId="0" xfId="0" applyAlignment="1">
      <alignment wrapText="1"/>
    </xf>
    <xf numFmtId="0" fontId="27" fillId="0" borderId="0" xfId="2" applyFont="1"/>
    <xf numFmtId="0" fontId="25" fillId="2" borderId="0" xfId="1" applyFont="1" applyFill="1" applyAlignment="1">
      <alignment horizontal="center" vertical="center" wrapText="1"/>
    </xf>
    <xf numFmtId="0" fontId="28" fillId="2" borderId="0" xfId="1" applyFont="1" applyFill="1" applyAlignment="1">
      <alignment vertical="center" wrapText="1"/>
    </xf>
    <xf numFmtId="0" fontId="31" fillId="0" borderId="0" xfId="2" applyFont="1"/>
    <xf numFmtId="0" fontId="34" fillId="0" borderId="0" xfId="2" applyFont="1"/>
    <xf numFmtId="3" fontId="29" fillId="2" borderId="3" xfId="1" applyNumberFormat="1" applyFont="1" applyFill="1" applyBorder="1" applyAlignment="1">
      <alignment horizontal="right" vertical="center"/>
    </xf>
    <xf numFmtId="4" fontId="36" fillId="6" borderId="3" xfId="2" applyNumberFormat="1" applyFont="1" applyFill="1" applyBorder="1" applyAlignment="1">
      <alignment horizontal="right" vertical="center" wrapText="1"/>
    </xf>
    <xf numFmtId="3" fontId="37" fillId="2" borderId="3" xfId="1" applyNumberFormat="1" applyFont="1" applyFill="1" applyBorder="1" applyAlignment="1">
      <alignment horizontal="right" vertical="center"/>
    </xf>
    <xf numFmtId="49" fontId="37" fillId="0" borderId="3" xfId="3" applyNumberFormat="1" applyFont="1" applyBorder="1" applyAlignment="1">
      <alignment horizontal="left" vertical="center" wrapText="1"/>
    </xf>
    <xf numFmtId="4" fontId="38" fillId="0" borderId="3" xfId="3" applyNumberFormat="1" applyFont="1" applyBorder="1" applyAlignment="1">
      <alignment vertical="center"/>
    </xf>
    <xf numFmtId="0" fontId="35" fillId="2" borderId="3" xfId="1" applyFont="1" applyFill="1" applyBorder="1" applyAlignment="1">
      <alignment horizontal="center" vertical="center" wrapText="1"/>
    </xf>
    <xf numFmtId="0" fontId="29" fillId="3" borderId="8" xfId="1" applyFont="1" applyFill="1" applyBorder="1" applyAlignment="1">
      <alignment horizontal="center" vertical="center" wrapText="1"/>
    </xf>
    <xf numFmtId="3" fontId="30" fillId="7" borderId="8" xfId="2" applyNumberFormat="1" applyFont="1" applyFill="1" applyBorder="1" applyAlignment="1">
      <alignment horizontal="center" vertical="center" wrapText="1"/>
    </xf>
    <xf numFmtId="4" fontId="30" fillId="7" borderId="3" xfId="2" applyNumberFormat="1" applyFont="1" applyFill="1" applyBorder="1" applyAlignment="1">
      <alignment horizontal="center" vertical="center" wrapText="1"/>
    </xf>
    <xf numFmtId="0" fontId="32" fillId="3" borderId="9" xfId="1" applyFont="1" applyFill="1" applyBorder="1" applyAlignment="1">
      <alignment horizontal="center" vertical="center" wrapText="1"/>
    </xf>
    <xf numFmtId="3" fontId="33" fillId="7" borderId="9" xfId="2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indent="1"/>
    </xf>
    <xf numFmtId="0" fontId="40" fillId="4" borderId="7" xfId="0" applyFont="1" applyFill="1" applyBorder="1" applyAlignment="1">
      <alignment horizontal="right" wrapText="1" indent="1"/>
    </xf>
    <xf numFmtId="0" fontId="43" fillId="0" borderId="0" xfId="0" applyFont="1" applyAlignment="1">
      <alignment horizontal="left" indent="1"/>
    </xf>
    <xf numFmtId="0" fontId="18" fillId="4" borderId="6" xfId="0" applyFont="1" applyFill="1" applyBorder="1" applyAlignment="1">
      <alignment horizontal="left" wrapText="1" indent="1"/>
    </xf>
    <xf numFmtId="0" fontId="42" fillId="3" borderId="7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indent="1"/>
    </xf>
    <xf numFmtId="0" fontId="41" fillId="5" borderId="7" xfId="0" applyFont="1" applyFill="1" applyBorder="1" applyAlignment="1">
      <alignment horizontal="left" wrapText="1" indent="1"/>
    </xf>
    <xf numFmtId="4" fontId="41" fillId="5" borderId="7" xfId="0" applyNumberFormat="1" applyFont="1" applyFill="1" applyBorder="1" applyAlignment="1">
      <alignment horizontal="right" wrapText="1" indent="1"/>
    </xf>
    <xf numFmtId="0" fontId="41" fillId="5" borderId="7" xfId="0" applyFont="1" applyFill="1" applyBorder="1" applyAlignment="1">
      <alignment horizontal="left" wrapText="1" indent="3"/>
    </xf>
    <xf numFmtId="0" fontId="41" fillId="5" borderId="6" xfId="0" applyFont="1" applyFill="1" applyBorder="1" applyAlignment="1">
      <alignment horizontal="left" wrapText="1" indent="1"/>
    </xf>
    <xf numFmtId="4" fontId="41" fillId="5" borderId="6" xfId="0" applyNumberFormat="1" applyFont="1" applyFill="1" applyBorder="1" applyAlignment="1">
      <alignment horizontal="right" wrapText="1" indent="1"/>
    </xf>
    <xf numFmtId="3" fontId="40" fillId="5" borderId="7" xfId="0" applyNumberFormat="1" applyFont="1" applyFill="1" applyBorder="1" applyAlignment="1">
      <alignment horizontal="right" wrapText="1" indent="1"/>
    </xf>
    <xf numFmtId="1" fontId="41" fillId="5" borderId="7" xfId="0" applyNumberFormat="1" applyFont="1" applyFill="1" applyBorder="1" applyAlignment="1">
      <alignment horizontal="right" wrapText="1" indent="1"/>
    </xf>
    <xf numFmtId="1" fontId="44" fillId="5" borderId="7" xfId="0" applyNumberFormat="1" applyFont="1" applyFill="1" applyBorder="1" applyAlignment="1">
      <alignment horizontal="right" wrapText="1" indent="1"/>
    </xf>
    <xf numFmtId="1" fontId="18" fillId="4" borderId="7" xfId="0" applyNumberFormat="1" applyFont="1" applyFill="1" applyBorder="1" applyAlignment="1">
      <alignment horizontal="right" wrapText="1" indent="1"/>
    </xf>
    <xf numFmtId="1" fontId="40" fillId="4" borderId="7" xfId="0" applyNumberFormat="1" applyFont="1" applyFill="1" applyBorder="1" applyAlignment="1">
      <alignment horizontal="right" wrapText="1" indent="1"/>
    </xf>
    <xf numFmtId="1" fontId="41" fillId="5" borderId="6" xfId="0" applyNumberFormat="1" applyFont="1" applyFill="1" applyBorder="1" applyAlignment="1">
      <alignment horizontal="right" wrapText="1" indent="1"/>
    </xf>
    <xf numFmtId="1" fontId="44" fillId="5" borderId="6" xfId="0" applyNumberFormat="1" applyFont="1" applyFill="1" applyBorder="1" applyAlignment="1">
      <alignment horizontal="right" wrapText="1" indent="1"/>
    </xf>
    <xf numFmtId="1" fontId="18" fillId="4" borderId="6" xfId="0" applyNumberFormat="1" applyFont="1" applyFill="1" applyBorder="1" applyAlignment="1">
      <alignment horizontal="right" wrapText="1" indent="1"/>
    </xf>
    <xf numFmtId="1" fontId="40" fillId="4" borderId="6" xfId="0" applyNumberFormat="1" applyFont="1" applyFill="1" applyBorder="1" applyAlignment="1">
      <alignment horizontal="right" wrapText="1" indent="1"/>
    </xf>
    <xf numFmtId="1" fontId="18" fillId="4" borderId="6" xfId="0" applyNumberFormat="1" applyFont="1" applyFill="1" applyBorder="1" applyAlignment="1">
      <alignment horizontal="left" wrapText="1" indent="1"/>
    </xf>
    <xf numFmtId="1" fontId="40" fillId="4" borderId="6" xfId="0" applyNumberFormat="1" applyFont="1" applyFill="1" applyBorder="1" applyAlignment="1">
      <alignment horizontal="left" wrapText="1" indent="1"/>
    </xf>
    <xf numFmtId="3" fontId="40" fillId="0" borderId="7" xfId="0" applyNumberFormat="1" applyFont="1" applyFill="1" applyBorder="1" applyAlignment="1">
      <alignment horizontal="right" wrapText="1" indent="1"/>
    </xf>
    <xf numFmtId="0" fontId="41" fillId="4" borderId="12" xfId="0" applyFont="1" applyFill="1" applyBorder="1" applyAlignment="1">
      <alignment horizontal="left" wrapText="1" indent="4"/>
    </xf>
    <xf numFmtId="4" fontId="41" fillId="4" borderId="12" xfId="0" applyNumberFormat="1" applyFont="1" applyFill="1" applyBorder="1" applyAlignment="1">
      <alignment horizontal="right" wrapText="1" indent="1"/>
    </xf>
    <xf numFmtId="0" fontId="41" fillId="4" borderId="3" xfId="0" applyFont="1" applyFill="1" applyBorder="1" applyAlignment="1">
      <alignment horizontal="left" wrapText="1" indent="4"/>
    </xf>
    <xf numFmtId="4" fontId="41" fillId="4" borderId="3" xfId="0" applyNumberFormat="1" applyFont="1" applyFill="1" applyBorder="1" applyAlignment="1">
      <alignment horizontal="right" wrapText="1" indent="1"/>
    </xf>
    <xf numFmtId="1" fontId="41" fillId="4" borderId="3" xfId="0" applyNumberFormat="1" applyFont="1" applyFill="1" applyBorder="1" applyAlignment="1">
      <alignment horizontal="right" wrapText="1" indent="1"/>
    </xf>
    <xf numFmtId="1" fontId="40" fillId="4" borderId="3" xfId="0" applyNumberFormat="1" applyFont="1" applyFill="1" applyBorder="1" applyAlignment="1">
      <alignment horizontal="right" wrapText="1" indent="1"/>
    </xf>
    <xf numFmtId="0" fontId="41" fillId="4" borderId="3" xfId="0" applyFont="1" applyFill="1" applyBorder="1" applyAlignment="1">
      <alignment horizontal="left" wrapText="1" indent="5"/>
    </xf>
    <xf numFmtId="0" fontId="41" fillId="4" borderId="3" xfId="0" applyFont="1" applyFill="1" applyBorder="1" applyAlignment="1">
      <alignment horizontal="right" wrapText="1" indent="1"/>
    </xf>
    <xf numFmtId="0" fontId="18" fillId="4" borderId="3" xfId="0" applyFont="1" applyFill="1" applyBorder="1" applyAlignment="1">
      <alignment horizontal="left" wrapText="1" indent="5"/>
    </xf>
    <xf numFmtId="4" fontId="18" fillId="4" borderId="3" xfId="0" applyNumberFormat="1" applyFont="1" applyFill="1" applyBorder="1" applyAlignment="1">
      <alignment horizontal="right" wrapText="1" indent="1"/>
    </xf>
    <xf numFmtId="0" fontId="18" fillId="4" borderId="3" xfId="0" applyFont="1" applyFill="1" applyBorder="1" applyAlignment="1">
      <alignment horizontal="right" wrapText="1" indent="1"/>
    </xf>
    <xf numFmtId="1" fontId="18" fillId="4" borderId="3" xfId="0" applyNumberFormat="1" applyFont="1" applyFill="1" applyBorder="1" applyAlignment="1">
      <alignment horizontal="right" wrapText="1" indent="1"/>
    </xf>
    <xf numFmtId="0" fontId="41" fillId="4" borderId="3" xfId="0" applyFont="1" applyFill="1" applyBorder="1" applyAlignment="1">
      <alignment horizontal="left" wrapText="1" indent="1"/>
    </xf>
    <xf numFmtId="1" fontId="40" fillId="4" borderId="3" xfId="0" applyNumberFormat="1" applyFont="1" applyFill="1" applyBorder="1" applyAlignment="1">
      <alignment horizontal="left" wrapText="1" indent="1"/>
    </xf>
    <xf numFmtId="1" fontId="41" fillId="4" borderId="3" xfId="0" applyNumberFormat="1" applyFont="1" applyFill="1" applyBorder="1" applyAlignment="1">
      <alignment horizontal="left" wrapText="1" indent="1"/>
    </xf>
    <xf numFmtId="0" fontId="18" fillId="4" borderId="13" xfId="0" applyFont="1" applyFill="1" applyBorder="1" applyAlignment="1">
      <alignment horizontal="left" wrapText="1" indent="5"/>
    </xf>
    <xf numFmtId="0" fontId="18" fillId="4" borderId="13" xfId="0" applyFont="1" applyFill="1" applyBorder="1" applyAlignment="1">
      <alignment horizontal="right" wrapText="1" indent="1"/>
    </xf>
    <xf numFmtId="1" fontId="18" fillId="4" borderId="13" xfId="0" applyNumberFormat="1" applyFont="1" applyFill="1" applyBorder="1" applyAlignment="1">
      <alignment horizontal="right" wrapText="1" indent="1"/>
    </xf>
    <xf numFmtId="1" fontId="40" fillId="4" borderId="13" xfId="0" applyNumberFormat="1" applyFont="1" applyFill="1" applyBorder="1" applyAlignment="1">
      <alignment horizontal="right" wrapText="1" indent="1"/>
    </xf>
    <xf numFmtId="0" fontId="18" fillId="4" borderId="0" xfId="0" applyFont="1" applyFill="1" applyBorder="1" applyAlignment="1">
      <alignment horizontal="left" wrapText="1" indent="5"/>
    </xf>
    <xf numFmtId="0" fontId="18" fillId="4" borderId="0" xfId="0" applyFont="1" applyFill="1" applyBorder="1" applyAlignment="1">
      <alignment horizontal="right" wrapText="1" indent="1"/>
    </xf>
    <xf numFmtId="1" fontId="18" fillId="4" borderId="0" xfId="0" applyNumberFormat="1" applyFont="1" applyFill="1" applyBorder="1" applyAlignment="1">
      <alignment horizontal="right" wrapText="1" indent="1"/>
    </xf>
    <xf numFmtId="1" fontId="40" fillId="4" borderId="0" xfId="0" applyNumberFormat="1" applyFont="1" applyFill="1" applyBorder="1" applyAlignment="1">
      <alignment horizontal="right" wrapText="1" indent="1"/>
    </xf>
    <xf numFmtId="0" fontId="41" fillId="4" borderId="0" xfId="0" applyFont="1" applyFill="1" applyBorder="1" applyAlignment="1">
      <alignment wrapText="1"/>
    </xf>
    <xf numFmtId="0" fontId="47" fillId="0" borderId="0" xfId="0" applyFont="1" applyAlignment="1">
      <alignment horizontal="left" indent="1"/>
    </xf>
    <xf numFmtId="1" fontId="41" fillId="4" borderId="12" xfId="0" applyNumberFormat="1" applyFont="1" applyFill="1" applyBorder="1" applyAlignment="1">
      <alignment horizontal="right" wrapText="1" indent="1"/>
    </xf>
    <xf numFmtId="0" fontId="48" fillId="0" borderId="0" xfId="0" applyFont="1" applyAlignment="1">
      <alignment horizontal="center"/>
    </xf>
    <xf numFmtId="0" fontId="42" fillId="3" borderId="3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left" wrapText="1"/>
    </xf>
    <xf numFmtId="4" fontId="41" fillId="3" borderId="3" xfId="0" applyNumberFormat="1" applyFont="1" applyFill="1" applyBorder="1" applyAlignment="1">
      <alignment horizontal="right" wrapText="1"/>
    </xf>
    <xf numFmtId="3" fontId="41" fillId="3" borderId="3" xfId="0" applyNumberFormat="1" applyFont="1" applyFill="1" applyBorder="1" applyAlignment="1">
      <alignment horizontal="right" wrapText="1"/>
    </xf>
    <xf numFmtId="0" fontId="41" fillId="5" borderId="3" xfId="0" applyFont="1" applyFill="1" applyBorder="1" applyAlignment="1">
      <alignment horizontal="left" wrapText="1" indent="4"/>
    </xf>
    <xf numFmtId="4" fontId="41" fillId="5" borderId="3" xfId="0" applyNumberFormat="1" applyFont="1" applyFill="1" applyBorder="1" applyAlignment="1">
      <alignment horizontal="right" wrapText="1" indent="1"/>
    </xf>
    <xf numFmtId="1" fontId="41" fillId="5" borderId="3" xfId="0" applyNumberFormat="1" applyFont="1" applyFill="1" applyBorder="1" applyAlignment="1">
      <alignment horizontal="right" wrapText="1" indent="1"/>
    </xf>
    <xf numFmtId="1" fontId="49" fillId="4" borderId="3" xfId="0" applyNumberFormat="1" applyFont="1" applyFill="1" applyBorder="1" applyAlignment="1">
      <alignment horizontal="right" wrapText="1" indent="1"/>
    </xf>
    <xf numFmtId="0" fontId="50" fillId="0" borderId="0" xfId="0" applyFont="1" applyAlignment="1">
      <alignment horizontal="left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0" fillId="0" borderId="0" xfId="0" applyFont="1"/>
    <xf numFmtId="4" fontId="9" fillId="0" borderId="3" xfId="0" applyNumberFormat="1" applyFont="1" applyFill="1" applyBorder="1" applyAlignment="1" applyProtection="1">
      <alignment horizontal="right"/>
    </xf>
    <xf numFmtId="4" fontId="50" fillId="0" borderId="3" xfId="0" applyNumberFormat="1" applyFont="1" applyBorder="1" applyAlignment="1">
      <alignment horizontal="right"/>
    </xf>
    <xf numFmtId="4" fontId="50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 applyProtection="1">
      <alignment horizontal="right"/>
    </xf>
    <xf numFmtId="3" fontId="0" fillId="0" borderId="3" xfId="0" applyNumberFormat="1" applyFont="1" applyBorder="1"/>
    <xf numFmtId="3" fontId="0" fillId="0" borderId="3" xfId="0" applyNumberFormat="1" applyFont="1" applyBorder="1" applyAlignment="1">
      <alignment horizontal="right"/>
    </xf>
    <xf numFmtId="0" fontId="0" fillId="0" borderId="0" xfId="0" applyFill="1"/>
    <xf numFmtId="0" fontId="51" fillId="0" borderId="0" xfId="4"/>
    <xf numFmtId="164" fontId="52" fillId="8" borderId="3" xfId="4" applyNumberFormat="1" applyFont="1" applyFill="1" applyBorder="1"/>
    <xf numFmtId="165" fontId="52" fillId="8" borderId="3" xfId="4" applyNumberFormat="1" applyFont="1" applyFill="1" applyBorder="1"/>
    <xf numFmtId="0" fontId="52" fillId="8" borderId="3" xfId="4" applyFont="1" applyFill="1" applyBorder="1"/>
    <xf numFmtId="164" fontId="51" fillId="0" borderId="3" xfId="4" applyNumberFormat="1" applyFill="1" applyBorder="1" applyAlignment="1">
      <alignment horizontal="right"/>
    </xf>
    <xf numFmtId="165" fontId="51" fillId="0" borderId="3" xfId="4" applyNumberFormat="1" applyFill="1" applyBorder="1" applyAlignment="1">
      <alignment horizontal="right"/>
    </xf>
    <xf numFmtId="0" fontId="51" fillId="0" borderId="3" xfId="4" applyFill="1" applyBorder="1"/>
    <xf numFmtId="0" fontId="53" fillId="0" borderId="0" xfId="4" applyFont="1"/>
    <xf numFmtId="0" fontId="54" fillId="0" borderId="3" xfId="4" applyFont="1" applyFill="1" applyBorder="1" applyAlignment="1">
      <alignment horizontal="center"/>
    </xf>
    <xf numFmtId="0" fontId="54" fillId="0" borderId="3" xfId="4" applyFont="1" applyFill="1" applyBorder="1" applyAlignment="1">
      <alignment horizontal="center" wrapText="1"/>
    </xf>
    <xf numFmtId="0" fontId="52" fillId="8" borderId="3" xfId="4" applyFont="1" applyFill="1" applyBorder="1" applyAlignment="1">
      <alignment horizontal="center" wrapText="1"/>
    </xf>
    <xf numFmtId="0" fontId="52" fillId="8" borderId="3" xfId="4" applyFont="1" applyFill="1" applyBorder="1" applyAlignment="1">
      <alignment horizontal="center"/>
    </xf>
    <xf numFmtId="0" fontId="51" fillId="0" borderId="3" xfId="4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6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0" fillId="0" borderId="1" xfId="0" quotePrefix="1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wrapText="1"/>
    </xf>
    <xf numFmtId="3" fontId="6" fillId="3" borderId="2" xfId="0" applyNumberFormat="1" applyFont="1" applyFill="1" applyBorder="1" applyAlignment="1">
      <alignment horizontal="left" wrapText="1"/>
    </xf>
    <xf numFmtId="3" fontId="6" fillId="3" borderId="4" xfId="0" applyNumberFormat="1" applyFont="1" applyFill="1" applyBorder="1" applyAlignment="1">
      <alignment horizontal="left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3" fillId="0" borderId="2" xfId="0" quotePrefix="1" applyFont="1" applyBorder="1" applyAlignment="1">
      <alignment horizontal="center" wrapText="1"/>
    </xf>
    <xf numFmtId="0" fontId="13" fillId="0" borderId="4" xfId="0" quotePrefix="1" applyFont="1" applyBorder="1" applyAlignment="1">
      <alignment horizont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41" fillId="5" borderId="10" xfId="0" applyFont="1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6" xfId="0" applyFill="1" applyBorder="1" applyAlignment="1">
      <alignment horizontal="left" wrapText="1"/>
    </xf>
    <xf numFmtId="0" fontId="4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2" borderId="0" xfId="1" applyFont="1" applyFill="1" applyAlignment="1">
      <alignment horizontal="center" vertical="center" wrapText="1"/>
    </xf>
    <xf numFmtId="0" fontId="28" fillId="2" borderId="0" xfId="1" applyFont="1" applyFill="1" applyAlignment="1">
      <alignment vertical="center" wrapText="1"/>
    </xf>
    <xf numFmtId="0" fontId="28" fillId="2" borderId="0" xfId="1" applyFont="1" applyFill="1" applyAlignment="1">
      <alignment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5">
    <cellStyle name="Normal" xfId="0" builtinId="0"/>
    <cellStyle name="Normal 2" xfId="4"/>
    <cellStyle name="Normal 5" xfId="2"/>
    <cellStyle name="Normalno 2 3" xfId="1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D35"/>
  <sheetViews>
    <sheetView topLeftCell="A13" workbookViewId="0">
      <selection activeCell="H33" sqref="H33"/>
    </sheetView>
  </sheetViews>
  <sheetFormatPr defaultRowHeight="14.4" x14ac:dyDescent="0.3"/>
  <cols>
    <col min="5" max="5" width="16.5546875" customWidth="1"/>
    <col min="6" max="8" width="15.6640625" customWidth="1"/>
    <col min="9" max="10" width="11.6640625" customWidth="1"/>
  </cols>
  <sheetData>
    <row r="1" spans="1:10" ht="42" customHeight="1" x14ac:dyDescent="0.3">
      <c r="A1" s="164" t="s">
        <v>151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8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5.75" customHeight="1" x14ac:dyDescent="0.3">
      <c r="A3" s="164" t="s">
        <v>5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36" customHeight="1" x14ac:dyDescent="0.3">
      <c r="A4" s="185"/>
      <c r="B4" s="185"/>
      <c r="C4" s="185"/>
      <c r="D4" s="10"/>
      <c r="E4" s="10"/>
      <c r="F4" s="10"/>
      <c r="G4" s="10"/>
      <c r="H4" s="3"/>
      <c r="I4" s="3"/>
    </row>
    <row r="5" spans="1:10" ht="18" customHeight="1" x14ac:dyDescent="0.3">
      <c r="A5" s="164" t="s">
        <v>17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18" customHeight="1" x14ac:dyDescent="0.3">
      <c r="A6" s="20"/>
      <c r="B6" s="22"/>
      <c r="C6" s="22"/>
      <c r="D6" s="22"/>
      <c r="E6" s="22"/>
      <c r="F6" s="22"/>
      <c r="G6" s="22"/>
      <c r="H6" s="22"/>
      <c r="I6" s="22"/>
    </row>
    <row r="7" spans="1:10" x14ac:dyDescent="0.3">
      <c r="A7" s="176" t="s">
        <v>18</v>
      </c>
      <c r="B7" s="176"/>
      <c r="C7" s="176"/>
      <c r="D7" s="176"/>
      <c r="E7" s="176"/>
      <c r="F7" s="4"/>
      <c r="G7" s="4"/>
      <c r="H7" s="4"/>
      <c r="I7" s="14"/>
    </row>
    <row r="8" spans="1:10" ht="29.25" customHeight="1" x14ac:dyDescent="0.3">
      <c r="A8" s="177" t="s">
        <v>2</v>
      </c>
      <c r="B8" s="178"/>
      <c r="C8" s="178"/>
      <c r="D8" s="178"/>
      <c r="E8" s="179"/>
      <c r="F8" s="16" t="s">
        <v>152</v>
      </c>
      <c r="G8" s="1" t="s">
        <v>154</v>
      </c>
      <c r="H8" s="16" t="s">
        <v>153</v>
      </c>
      <c r="I8" s="1" t="s">
        <v>6</v>
      </c>
      <c r="J8" s="1" t="s">
        <v>6</v>
      </c>
    </row>
    <row r="9" spans="1:10" s="19" customFormat="1" ht="10.199999999999999" x14ac:dyDescent="0.2">
      <c r="A9" s="170">
        <v>1</v>
      </c>
      <c r="B9" s="170"/>
      <c r="C9" s="170"/>
      <c r="D9" s="170"/>
      <c r="E9" s="171"/>
      <c r="F9" s="18">
        <v>2</v>
      </c>
      <c r="G9" s="17">
        <v>3</v>
      </c>
      <c r="H9" s="17">
        <v>4</v>
      </c>
      <c r="I9" s="17" t="s">
        <v>100</v>
      </c>
      <c r="J9" s="17" t="s">
        <v>101</v>
      </c>
    </row>
    <row r="10" spans="1:10" x14ac:dyDescent="0.3">
      <c r="A10" s="172" t="s">
        <v>0</v>
      </c>
      <c r="B10" s="173"/>
      <c r="C10" s="173"/>
      <c r="D10" s="173"/>
      <c r="E10" s="174"/>
      <c r="F10" s="136">
        <f>SUM(F11:F12)</f>
        <v>586273.24</v>
      </c>
      <c r="G10" s="136">
        <f>SUM(G11:G12)</f>
        <v>710219</v>
      </c>
      <c r="H10" s="136">
        <f>SUM(H11:H12)</f>
        <v>707201.74</v>
      </c>
      <c r="I10" s="12">
        <f>H10/F10*100</f>
        <v>120.62664500941575</v>
      </c>
      <c r="J10" s="12">
        <f>H10/G10*100</f>
        <v>99.575164843520099</v>
      </c>
    </row>
    <row r="11" spans="1:10" x14ac:dyDescent="0.3">
      <c r="A11" s="175" t="s">
        <v>10</v>
      </c>
      <c r="B11" s="166"/>
      <c r="C11" s="166"/>
      <c r="D11" s="166"/>
      <c r="E11" s="168"/>
      <c r="F11" s="137">
        <f>'Račun P i R'!B13</f>
        <v>586273.24</v>
      </c>
      <c r="G11" s="137">
        <f>'Račun P i R'!C13</f>
        <v>710219</v>
      </c>
      <c r="H11" s="137">
        <f>'Račun P i R'!D13</f>
        <v>707201.74</v>
      </c>
      <c r="I11" s="13">
        <f t="shared" ref="I11:I14" si="0">H11/F11*100</f>
        <v>120.62664500941575</v>
      </c>
      <c r="J11" s="13">
        <f t="shared" ref="J11:J16" si="1">H11/G11*100</f>
        <v>99.575164843520099</v>
      </c>
    </row>
    <row r="12" spans="1:10" x14ac:dyDescent="0.3">
      <c r="A12" s="180" t="s">
        <v>15</v>
      </c>
      <c r="B12" s="168"/>
      <c r="C12" s="168"/>
      <c r="D12" s="168"/>
      <c r="E12" s="168"/>
      <c r="F12" s="137" t="s">
        <v>105</v>
      </c>
      <c r="G12" s="137" t="s">
        <v>105</v>
      </c>
      <c r="H12" s="137" t="s">
        <v>105</v>
      </c>
      <c r="I12" s="13" t="s">
        <v>105</v>
      </c>
      <c r="J12" s="13" t="s">
        <v>105</v>
      </c>
    </row>
    <row r="13" spans="1:10" x14ac:dyDescent="0.3">
      <c r="A13" s="15" t="s">
        <v>1</v>
      </c>
      <c r="B13" s="21"/>
      <c r="C13" s="21"/>
      <c r="D13" s="21"/>
      <c r="E13" s="21"/>
      <c r="F13" s="136">
        <f>SUM(F14:F15)</f>
        <v>569947.11</v>
      </c>
      <c r="G13" s="136">
        <f t="shared" ref="G13:H13" si="2">SUM(G14:G15)</f>
        <v>817889</v>
      </c>
      <c r="H13" s="136">
        <f t="shared" si="2"/>
        <v>760344.53</v>
      </c>
      <c r="I13" s="12">
        <f t="shared" si="0"/>
        <v>133.4061558799728</v>
      </c>
      <c r="J13" s="12">
        <f t="shared" si="1"/>
        <v>92.964268990046321</v>
      </c>
    </row>
    <row r="14" spans="1:10" x14ac:dyDescent="0.3">
      <c r="A14" s="165" t="s">
        <v>11</v>
      </c>
      <c r="B14" s="166"/>
      <c r="C14" s="166"/>
      <c r="D14" s="166"/>
      <c r="E14" s="166"/>
      <c r="F14" s="137">
        <f>'Račun P i R'!B53</f>
        <v>564152.35</v>
      </c>
      <c r="G14" s="137">
        <f>'Račun P i R'!C53</f>
        <v>663472</v>
      </c>
      <c r="H14" s="137">
        <f>'Račun P i R'!D53</f>
        <v>629911.05000000005</v>
      </c>
      <c r="I14" s="13">
        <f t="shared" si="0"/>
        <v>111.65619535219523</v>
      </c>
      <c r="J14" s="13">
        <f t="shared" si="1"/>
        <v>94.941617732172574</v>
      </c>
    </row>
    <row r="15" spans="1:10" x14ac:dyDescent="0.3">
      <c r="A15" s="167" t="s">
        <v>12</v>
      </c>
      <c r="B15" s="168"/>
      <c r="C15" s="168"/>
      <c r="D15" s="168"/>
      <c r="E15" s="168"/>
      <c r="F15" s="138">
        <f>'Račun P i R'!B98</f>
        <v>5794.76</v>
      </c>
      <c r="G15" s="138">
        <f>'Račun P i R'!C98</f>
        <v>154417</v>
      </c>
      <c r="H15" s="138">
        <f>'Račun P i R'!D98</f>
        <v>130433.48</v>
      </c>
      <c r="I15" s="13" t="s">
        <v>105</v>
      </c>
      <c r="J15" s="13">
        <f t="shared" si="1"/>
        <v>84.468342216206764</v>
      </c>
    </row>
    <row r="16" spans="1:10" x14ac:dyDescent="0.3">
      <c r="A16" s="184" t="s">
        <v>19</v>
      </c>
      <c r="B16" s="173"/>
      <c r="C16" s="173"/>
      <c r="D16" s="173"/>
      <c r="E16" s="173"/>
      <c r="F16" s="136">
        <f>F10-F13</f>
        <v>16326.130000000005</v>
      </c>
      <c r="G16" s="136">
        <f>G10-G13</f>
        <v>-107670</v>
      </c>
      <c r="H16" s="136">
        <f>H10-H13</f>
        <v>-53142.790000000037</v>
      </c>
      <c r="I16" s="12" t="s">
        <v>105</v>
      </c>
      <c r="J16" s="12">
        <f t="shared" si="1"/>
        <v>49.357100399368477</v>
      </c>
    </row>
    <row r="17" spans="1:212" ht="17.399999999999999" x14ac:dyDescent="0.3">
      <c r="A17" s="10"/>
      <c r="B17" s="8"/>
      <c r="C17" s="8"/>
      <c r="D17" s="8"/>
      <c r="E17" s="8"/>
      <c r="F17" s="8"/>
      <c r="G17" s="8"/>
      <c r="H17" s="9"/>
      <c r="I17" s="9"/>
      <c r="J17" s="9"/>
    </row>
    <row r="18" spans="1:212" ht="18" customHeight="1" x14ac:dyDescent="0.3">
      <c r="A18" s="176" t="s">
        <v>20</v>
      </c>
      <c r="B18" s="176"/>
      <c r="C18" s="176"/>
      <c r="D18" s="176"/>
      <c r="E18" s="176"/>
      <c r="F18" s="8"/>
      <c r="G18" s="8"/>
      <c r="H18" s="9"/>
      <c r="I18" s="9"/>
      <c r="J18" s="9"/>
    </row>
    <row r="19" spans="1:212" ht="25.5" customHeight="1" x14ac:dyDescent="0.3">
      <c r="A19" s="177" t="s">
        <v>2</v>
      </c>
      <c r="B19" s="178"/>
      <c r="C19" s="178"/>
      <c r="D19" s="178"/>
      <c r="E19" s="179"/>
      <c r="F19" s="16" t="s">
        <v>152</v>
      </c>
      <c r="G19" s="1" t="s">
        <v>154</v>
      </c>
      <c r="H19" s="16" t="s">
        <v>153</v>
      </c>
      <c r="I19" s="1" t="s">
        <v>6</v>
      </c>
      <c r="J19" s="1" t="s">
        <v>6</v>
      </c>
    </row>
    <row r="20" spans="1:212" s="19" customFormat="1" x14ac:dyDescent="0.3">
      <c r="A20" s="189">
        <v>1</v>
      </c>
      <c r="B20" s="189"/>
      <c r="C20" s="189"/>
      <c r="D20" s="189"/>
      <c r="E20" s="190"/>
      <c r="F20" s="18">
        <v>2</v>
      </c>
      <c r="G20" s="17">
        <v>3</v>
      </c>
      <c r="H20" s="17">
        <v>4</v>
      </c>
      <c r="I20" s="17" t="s">
        <v>100</v>
      </c>
      <c r="J20" s="17" t="s">
        <v>101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212" ht="15.75" customHeight="1" x14ac:dyDescent="0.3">
      <c r="A21" s="175" t="s">
        <v>13</v>
      </c>
      <c r="B21" s="191"/>
      <c r="C21" s="191"/>
      <c r="D21" s="191"/>
      <c r="E21" s="192"/>
      <c r="F21" s="11"/>
      <c r="G21" s="11"/>
      <c r="H21" s="11"/>
      <c r="I21" s="11"/>
      <c r="J21" s="11"/>
    </row>
    <row r="22" spans="1:212" x14ac:dyDescent="0.3">
      <c r="A22" s="175" t="s">
        <v>14</v>
      </c>
      <c r="B22" s="166"/>
      <c r="C22" s="166"/>
      <c r="D22" s="166"/>
      <c r="E22" s="166"/>
      <c r="F22" s="11"/>
      <c r="G22" s="11"/>
      <c r="H22" s="11"/>
      <c r="I22" s="11"/>
      <c r="J22" s="11"/>
    </row>
    <row r="23" spans="1:212" s="23" customFormat="1" ht="15" customHeight="1" x14ac:dyDescent="0.3">
      <c r="A23" s="186" t="s">
        <v>16</v>
      </c>
      <c r="B23" s="187"/>
      <c r="C23" s="187"/>
      <c r="D23" s="187"/>
      <c r="E23" s="188"/>
      <c r="F23" s="12"/>
      <c r="G23" s="12"/>
      <c r="H23" s="12"/>
      <c r="I23" s="12"/>
      <c r="J23" s="1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</row>
    <row r="24" spans="1:212" s="23" customFormat="1" ht="15" customHeight="1" x14ac:dyDescent="0.3">
      <c r="A24" s="186" t="s">
        <v>21</v>
      </c>
      <c r="B24" s="187"/>
      <c r="C24" s="187"/>
      <c r="D24" s="187"/>
      <c r="E24" s="188"/>
      <c r="F24" s="12"/>
      <c r="G24" s="12"/>
      <c r="H24" s="12"/>
      <c r="I24" s="12"/>
      <c r="J24" s="1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</row>
    <row r="25" spans="1:212" x14ac:dyDescent="0.3">
      <c r="A25" s="184" t="s">
        <v>22</v>
      </c>
      <c r="B25" s="173"/>
      <c r="C25" s="173"/>
      <c r="D25" s="173"/>
      <c r="E25" s="173"/>
      <c r="F25" s="12"/>
      <c r="G25" s="12"/>
      <c r="H25" s="12"/>
      <c r="I25" s="12"/>
      <c r="J25" s="12"/>
    </row>
    <row r="26" spans="1:212" ht="15.6" x14ac:dyDescent="0.3">
      <c r="A26" s="5"/>
      <c r="B26" s="6"/>
      <c r="C26" s="6"/>
      <c r="D26" s="6"/>
      <c r="E26" s="6"/>
      <c r="F26" s="7"/>
      <c r="G26" s="7"/>
      <c r="H26" s="7"/>
      <c r="I26" s="7"/>
    </row>
    <row r="27" spans="1:212" ht="15.6" x14ac:dyDescent="0.3">
      <c r="A27" s="193"/>
      <c r="B27" s="193"/>
      <c r="C27" s="193"/>
      <c r="D27" s="193"/>
      <c r="E27" s="193"/>
      <c r="F27" s="193"/>
      <c r="G27" s="193"/>
      <c r="H27" s="193"/>
      <c r="I27" s="193"/>
      <c r="J27" s="193"/>
    </row>
    <row r="28" spans="1:212" ht="15" customHeight="1" x14ac:dyDescent="0.3">
      <c r="A28" s="193" t="s">
        <v>159</v>
      </c>
      <c r="B28" s="193"/>
      <c r="C28" s="193"/>
      <c r="D28" s="193"/>
      <c r="E28" s="193"/>
      <c r="F28" s="193"/>
      <c r="G28" s="193"/>
      <c r="H28" s="193"/>
      <c r="I28" s="193"/>
      <c r="J28" s="193"/>
    </row>
    <row r="29" spans="1:212" ht="15" customHeight="1" x14ac:dyDescent="0.3">
      <c r="A29" s="169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212" ht="25.5" customHeight="1" x14ac:dyDescent="0.3">
      <c r="A30" s="177" t="s">
        <v>2</v>
      </c>
      <c r="B30" s="178"/>
      <c r="C30" s="178"/>
      <c r="D30" s="178"/>
      <c r="E30" s="179"/>
      <c r="F30" s="16" t="s">
        <v>152</v>
      </c>
      <c r="G30" s="1" t="s">
        <v>154</v>
      </c>
      <c r="H30" s="16" t="s">
        <v>153</v>
      </c>
      <c r="I30" s="1" t="s">
        <v>6</v>
      </c>
      <c r="J30" s="1" t="s">
        <v>6</v>
      </c>
    </row>
    <row r="31" spans="1:212" ht="15" customHeight="1" x14ac:dyDescent="0.3">
      <c r="A31" s="190">
        <v>1</v>
      </c>
      <c r="B31" s="194"/>
      <c r="C31" s="194"/>
      <c r="D31" s="194"/>
      <c r="E31" s="195"/>
      <c r="F31" s="18">
        <v>2</v>
      </c>
      <c r="G31" s="17">
        <v>3</v>
      </c>
      <c r="H31" s="17">
        <v>4</v>
      </c>
      <c r="I31" s="17" t="s">
        <v>100</v>
      </c>
      <c r="J31" s="17" t="s">
        <v>101</v>
      </c>
    </row>
    <row r="32" spans="1:212" s="140" customFormat="1" ht="31.5" customHeight="1" x14ac:dyDescent="0.3">
      <c r="A32" s="196" t="s">
        <v>155</v>
      </c>
      <c r="B32" s="197"/>
      <c r="C32" s="197"/>
      <c r="D32" s="197"/>
      <c r="E32" s="198"/>
      <c r="F32" s="141">
        <v>90258.27</v>
      </c>
      <c r="G32" s="141">
        <v>106584.39</v>
      </c>
      <c r="H32" s="141">
        <v>106584.39</v>
      </c>
      <c r="I32" s="144">
        <f>H32/F32*100</f>
        <v>118.08822615368098</v>
      </c>
      <c r="J32" s="145">
        <f>H32/G32*100</f>
        <v>100</v>
      </c>
    </row>
    <row r="33" spans="1:10" ht="30" customHeight="1" x14ac:dyDescent="0.3">
      <c r="A33" s="161" t="s">
        <v>156</v>
      </c>
      <c r="B33" s="162"/>
      <c r="C33" s="162"/>
      <c r="D33" s="162"/>
      <c r="E33" s="163"/>
      <c r="F33" s="142">
        <f>'Račun P i R'!B43</f>
        <v>8128.33</v>
      </c>
      <c r="G33" s="142">
        <f>'Račun P i R'!C43</f>
        <v>107670</v>
      </c>
      <c r="H33" s="143">
        <f>'Račun P i R'!D43</f>
        <v>85301.57</v>
      </c>
      <c r="I33" s="144" t="s">
        <v>105</v>
      </c>
      <c r="J33" s="145">
        <f t="shared" ref="J33:J35" si="3">H33/G33*100</f>
        <v>79.225011609547707</v>
      </c>
    </row>
    <row r="34" spans="1:10" ht="30" customHeight="1" x14ac:dyDescent="0.3">
      <c r="A34" s="161" t="s">
        <v>157</v>
      </c>
      <c r="B34" s="162"/>
      <c r="C34" s="162"/>
      <c r="D34" s="162"/>
      <c r="E34" s="163"/>
      <c r="F34" s="139" t="s">
        <v>105</v>
      </c>
      <c r="G34" s="139" t="s">
        <v>105</v>
      </c>
      <c r="H34" s="139" t="s">
        <v>105</v>
      </c>
      <c r="I34" s="144" t="s">
        <v>105</v>
      </c>
      <c r="J34" s="146" t="s">
        <v>105</v>
      </c>
    </row>
    <row r="35" spans="1:10" ht="15" customHeight="1" x14ac:dyDescent="0.3">
      <c r="A35" s="181" t="s">
        <v>158</v>
      </c>
      <c r="B35" s="182"/>
      <c r="C35" s="182"/>
      <c r="D35" s="182"/>
      <c r="E35" s="183"/>
      <c r="F35" s="136">
        <f>F33</f>
        <v>8128.33</v>
      </c>
      <c r="G35" s="136">
        <f>G33</f>
        <v>107670</v>
      </c>
      <c r="H35" s="136">
        <f>H33</f>
        <v>85301.57</v>
      </c>
      <c r="I35" s="12" t="s">
        <v>105</v>
      </c>
      <c r="J35" s="12">
        <f t="shared" si="3"/>
        <v>79.225011609547707</v>
      </c>
    </row>
  </sheetData>
  <mergeCells count="30">
    <mergeCell ref="A34:E34"/>
    <mergeCell ref="A35:E35"/>
    <mergeCell ref="A16:E16"/>
    <mergeCell ref="A25:E25"/>
    <mergeCell ref="A4:C4"/>
    <mergeCell ref="A24:E24"/>
    <mergeCell ref="A19:E19"/>
    <mergeCell ref="A20:E20"/>
    <mergeCell ref="A22:E22"/>
    <mergeCell ref="A23:E23"/>
    <mergeCell ref="A21:E21"/>
    <mergeCell ref="A27:J27"/>
    <mergeCell ref="A28:J28"/>
    <mergeCell ref="A30:E30"/>
    <mergeCell ref="A31:E31"/>
    <mergeCell ref="A32:E32"/>
    <mergeCell ref="A33:E33"/>
    <mergeCell ref="A1:J1"/>
    <mergeCell ref="A3:J3"/>
    <mergeCell ref="A5:J5"/>
    <mergeCell ref="A14:E14"/>
    <mergeCell ref="A15:E15"/>
    <mergeCell ref="A29:J29"/>
    <mergeCell ref="A9:E9"/>
    <mergeCell ref="A10:E10"/>
    <mergeCell ref="A11:E11"/>
    <mergeCell ref="A7:E7"/>
    <mergeCell ref="A8:E8"/>
    <mergeCell ref="A12:E12"/>
    <mergeCell ref="A18:E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4:F233"/>
  <sheetViews>
    <sheetView showGridLines="0" tabSelected="1" topLeftCell="A13" zoomScaleNormal="100" workbookViewId="0">
      <selection activeCell="D43" sqref="D43"/>
    </sheetView>
  </sheetViews>
  <sheetFormatPr defaultColWidth="9.109375" defaultRowHeight="11.4" x14ac:dyDescent="0.2"/>
  <cols>
    <col min="1" max="1" width="62.44140625" style="75" customWidth="1"/>
    <col min="2" max="4" width="15.6640625" style="75" customWidth="1"/>
    <col min="5" max="6" width="11.33203125" style="75" customWidth="1"/>
    <col min="7" max="16384" width="9.109375" style="75"/>
  </cols>
  <sheetData>
    <row r="4" spans="1:6" ht="14.4" x14ac:dyDescent="0.3">
      <c r="A4" s="202" t="s">
        <v>5</v>
      </c>
      <c r="B4" s="203"/>
      <c r="C4" s="203"/>
      <c r="D4" s="203"/>
      <c r="E4" s="203"/>
      <c r="F4" s="203"/>
    </row>
    <row r="6" spans="1:6" ht="14.4" x14ac:dyDescent="0.3">
      <c r="A6" s="202" t="s">
        <v>23</v>
      </c>
      <c r="B6" s="203"/>
      <c r="C6" s="203"/>
      <c r="D6" s="203"/>
      <c r="E6" s="203"/>
      <c r="F6" s="203"/>
    </row>
    <row r="8" spans="1:6" ht="14.4" x14ac:dyDescent="0.3">
      <c r="A8" s="202" t="s">
        <v>7</v>
      </c>
      <c r="B8" s="204"/>
      <c r="C8" s="204"/>
      <c r="D8" s="204"/>
      <c r="E8" s="204"/>
      <c r="F8" s="204"/>
    </row>
    <row r="9" spans="1:6" ht="13.2" x14ac:dyDescent="0.25">
      <c r="A9" s="123" t="s">
        <v>147</v>
      </c>
    </row>
    <row r="11" spans="1:6" ht="25.2" x14ac:dyDescent="0.2">
      <c r="A11" s="126" t="s">
        <v>80</v>
      </c>
      <c r="B11" s="126" t="s">
        <v>146</v>
      </c>
      <c r="C11" s="126" t="s">
        <v>81</v>
      </c>
      <c r="D11" s="126" t="s">
        <v>104</v>
      </c>
      <c r="E11" s="126" t="s">
        <v>83</v>
      </c>
      <c r="F11" s="126" t="s">
        <v>83</v>
      </c>
    </row>
    <row r="12" spans="1:6" s="81" customFormat="1" ht="25.2" x14ac:dyDescent="0.2">
      <c r="A12" s="127">
        <v>1</v>
      </c>
      <c r="B12" s="127">
        <v>2</v>
      </c>
      <c r="C12" s="127">
        <v>3</v>
      </c>
      <c r="D12" s="127">
        <v>4</v>
      </c>
      <c r="E12" s="127" t="s">
        <v>100</v>
      </c>
      <c r="F12" s="127" t="s">
        <v>101</v>
      </c>
    </row>
    <row r="13" spans="1:6" ht="13.2" x14ac:dyDescent="0.25">
      <c r="A13" s="101" t="s">
        <v>107</v>
      </c>
      <c r="B13" s="102">
        <v>586273.24</v>
      </c>
      <c r="C13" s="102">
        <v>710219</v>
      </c>
      <c r="D13" s="102">
        <v>707201.74</v>
      </c>
      <c r="E13" s="103">
        <v>120.63</v>
      </c>
      <c r="F13" s="104">
        <v>99.58</v>
      </c>
    </row>
    <row r="14" spans="1:6" ht="26.4" x14ac:dyDescent="0.25">
      <c r="A14" s="101" t="s">
        <v>108</v>
      </c>
      <c r="B14" s="102">
        <v>65113.81</v>
      </c>
      <c r="C14" s="102">
        <v>106792</v>
      </c>
      <c r="D14" s="102">
        <v>106579.04</v>
      </c>
      <c r="E14" s="103">
        <v>163.68</v>
      </c>
      <c r="F14" s="104">
        <v>99.8</v>
      </c>
    </row>
    <row r="15" spans="1:6" ht="26.4" x14ac:dyDescent="0.25">
      <c r="A15" s="105" t="s">
        <v>109</v>
      </c>
      <c r="B15" s="102">
        <v>65113.81</v>
      </c>
      <c r="C15" s="106">
        <v>0</v>
      </c>
      <c r="D15" s="102">
        <v>106579.04</v>
      </c>
      <c r="E15" s="103">
        <v>163.68</v>
      </c>
      <c r="F15" s="104">
        <v>0</v>
      </c>
    </row>
    <row r="16" spans="1:6" ht="26.4" x14ac:dyDescent="0.25">
      <c r="A16" s="107" t="s">
        <v>110</v>
      </c>
      <c r="B16" s="108">
        <v>65070.81</v>
      </c>
      <c r="C16" s="109">
        <v>0</v>
      </c>
      <c r="D16" s="108">
        <v>65377.38</v>
      </c>
      <c r="E16" s="110">
        <v>100.47</v>
      </c>
      <c r="F16" s="104">
        <v>0</v>
      </c>
    </row>
    <row r="17" spans="1:6" ht="26.4" x14ac:dyDescent="0.25">
      <c r="A17" s="107" t="s">
        <v>111</v>
      </c>
      <c r="B17" s="109">
        <v>43</v>
      </c>
      <c r="C17" s="109">
        <v>0</v>
      </c>
      <c r="D17" s="108">
        <v>41201.660000000003</v>
      </c>
      <c r="E17" s="110">
        <v>95817.81</v>
      </c>
      <c r="F17" s="104">
        <v>0</v>
      </c>
    </row>
    <row r="18" spans="1:6" ht="13.2" x14ac:dyDescent="0.25">
      <c r="A18" s="101" t="s">
        <v>112</v>
      </c>
      <c r="B18" s="106">
        <v>0.03</v>
      </c>
      <c r="C18" s="106">
        <v>0</v>
      </c>
      <c r="D18" s="106">
        <v>0.01</v>
      </c>
      <c r="E18" s="103">
        <v>33.33</v>
      </c>
      <c r="F18" s="112"/>
    </row>
    <row r="19" spans="1:6" ht="13.2" x14ac:dyDescent="0.25">
      <c r="A19" s="105" t="s">
        <v>113</v>
      </c>
      <c r="B19" s="106">
        <v>0.03</v>
      </c>
      <c r="C19" s="106">
        <v>0</v>
      </c>
      <c r="D19" s="106">
        <v>0.01</v>
      </c>
      <c r="E19" s="103">
        <v>33.33</v>
      </c>
      <c r="F19" s="104">
        <v>0</v>
      </c>
    </row>
    <row r="20" spans="1:6" ht="13.2" x14ac:dyDescent="0.25">
      <c r="A20" s="107" t="s">
        <v>114</v>
      </c>
      <c r="B20" s="109">
        <v>0.03</v>
      </c>
      <c r="C20" s="109">
        <v>0</v>
      </c>
      <c r="D20" s="109">
        <v>0.01</v>
      </c>
      <c r="E20" s="110">
        <v>33.33</v>
      </c>
      <c r="F20" s="104">
        <v>0</v>
      </c>
    </row>
    <row r="21" spans="1:6" ht="26.4" x14ac:dyDescent="0.25">
      <c r="A21" s="101" t="s">
        <v>115</v>
      </c>
      <c r="B21" s="102">
        <v>60382.89</v>
      </c>
      <c r="C21" s="102">
        <v>76281</v>
      </c>
      <c r="D21" s="102">
        <v>89774.65</v>
      </c>
      <c r="E21" s="103">
        <v>148.68</v>
      </c>
      <c r="F21" s="104">
        <v>117.69</v>
      </c>
    </row>
    <row r="22" spans="1:6" ht="13.2" x14ac:dyDescent="0.25">
      <c r="A22" s="105" t="s">
        <v>116</v>
      </c>
      <c r="B22" s="102">
        <v>60382.89</v>
      </c>
      <c r="C22" s="106">
        <v>0</v>
      </c>
      <c r="D22" s="102">
        <v>89774.65</v>
      </c>
      <c r="E22" s="103">
        <v>148.68</v>
      </c>
      <c r="F22" s="104">
        <v>0</v>
      </c>
    </row>
    <row r="23" spans="1:6" ht="13.2" x14ac:dyDescent="0.25">
      <c r="A23" s="107" t="s">
        <v>117</v>
      </c>
      <c r="B23" s="108">
        <v>60382.89</v>
      </c>
      <c r="C23" s="109">
        <v>0</v>
      </c>
      <c r="D23" s="108">
        <v>89774.65</v>
      </c>
      <c r="E23" s="110">
        <v>148.68</v>
      </c>
      <c r="F23" s="104">
        <v>0</v>
      </c>
    </row>
    <row r="24" spans="1:6" ht="26.4" x14ac:dyDescent="0.25">
      <c r="A24" s="101" t="s">
        <v>118</v>
      </c>
      <c r="B24" s="102">
        <v>41460.03</v>
      </c>
      <c r="C24" s="102">
        <v>37533</v>
      </c>
      <c r="D24" s="102">
        <v>51335.25</v>
      </c>
      <c r="E24" s="103">
        <v>123.82</v>
      </c>
      <c r="F24" s="104">
        <v>136.77000000000001</v>
      </c>
    </row>
    <row r="25" spans="1:6" ht="13.2" x14ac:dyDescent="0.25">
      <c r="A25" s="105" t="s">
        <v>119</v>
      </c>
      <c r="B25" s="102">
        <v>8062.68</v>
      </c>
      <c r="C25" s="106">
        <v>0</v>
      </c>
      <c r="D25" s="102">
        <v>9202.7999999999993</v>
      </c>
      <c r="E25" s="103">
        <v>114.14</v>
      </c>
      <c r="F25" s="104">
        <v>0</v>
      </c>
    </row>
    <row r="26" spans="1:6" ht="13.2" x14ac:dyDescent="0.25">
      <c r="A26" s="107" t="s">
        <v>120</v>
      </c>
      <c r="B26" s="108">
        <v>8062.68</v>
      </c>
      <c r="C26" s="109">
        <v>0</v>
      </c>
      <c r="D26" s="108">
        <v>9202.7999999999993</v>
      </c>
      <c r="E26" s="110">
        <v>114.14</v>
      </c>
      <c r="F26" s="104">
        <v>0</v>
      </c>
    </row>
    <row r="27" spans="1:6" ht="26.4" x14ac:dyDescent="0.25">
      <c r="A27" s="105" t="s">
        <v>121</v>
      </c>
      <c r="B27" s="102">
        <v>33397.35</v>
      </c>
      <c r="C27" s="106">
        <v>0</v>
      </c>
      <c r="D27" s="102">
        <v>42132.45</v>
      </c>
      <c r="E27" s="103">
        <v>126.16</v>
      </c>
      <c r="F27" s="104">
        <v>0</v>
      </c>
    </row>
    <row r="28" spans="1:6" ht="13.2" x14ac:dyDescent="0.25">
      <c r="A28" s="107" t="s">
        <v>122</v>
      </c>
      <c r="B28" s="108">
        <v>32697.69</v>
      </c>
      <c r="C28" s="109">
        <v>0</v>
      </c>
      <c r="D28" s="108">
        <v>41960.88</v>
      </c>
      <c r="E28" s="110">
        <v>128.33000000000001</v>
      </c>
      <c r="F28" s="104">
        <v>0</v>
      </c>
    </row>
    <row r="29" spans="1:6" ht="13.2" x14ac:dyDescent="0.25">
      <c r="A29" s="107" t="s">
        <v>123</v>
      </c>
      <c r="B29" s="109">
        <v>699.66</v>
      </c>
      <c r="C29" s="109">
        <v>0</v>
      </c>
      <c r="D29" s="109">
        <v>171.57</v>
      </c>
      <c r="E29" s="110">
        <v>24.52</v>
      </c>
      <c r="F29" s="104">
        <v>0</v>
      </c>
    </row>
    <row r="30" spans="1:6" ht="26.4" x14ac:dyDescent="0.25">
      <c r="A30" s="101" t="s">
        <v>124</v>
      </c>
      <c r="B30" s="102">
        <v>419316.47999999998</v>
      </c>
      <c r="C30" s="102">
        <v>489613</v>
      </c>
      <c r="D30" s="102">
        <v>459512.79</v>
      </c>
      <c r="E30" s="103">
        <v>109.59</v>
      </c>
      <c r="F30" s="104">
        <v>93.85</v>
      </c>
    </row>
    <row r="31" spans="1:6" ht="26.4" x14ac:dyDescent="0.25">
      <c r="A31" s="105" t="s">
        <v>125</v>
      </c>
      <c r="B31" s="102">
        <v>419316.47999999998</v>
      </c>
      <c r="C31" s="106">
        <v>0</v>
      </c>
      <c r="D31" s="102">
        <v>459512.79</v>
      </c>
      <c r="E31" s="103">
        <v>109.59</v>
      </c>
      <c r="F31" s="104">
        <v>0</v>
      </c>
    </row>
    <row r="32" spans="1:6" ht="26.4" x14ac:dyDescent="0.25">
      <c r="A32" s="107" t="s">
        <v>126</v>
      </c>
      <c r="B32" s="108">
        <v>419216.94</v>
      </c>
      <c r="C32" s="109">
        <v>0</v>
      </c>
      <c r="D32" s="108">
        <v>459129.11</v>
      </c>
      <c r="E32" s="110">
        <v>109.52</v>
      </c>
      <c r="F32" s="104">
        <v>0</v>
      </c>
    </row>
    <row r="33" spans="1:6" ht="26.4" x14ac:dyDescent="0.25">
      <c r="A33" s="107" t="s">
        <v>127</v>
      </c>
      <c r="B33" s="109">
        <v>99.54</v>
      </c>
      <c r="C33" s="109">
        <v>0</v>
      </c>
      <c r="D33" s="109">
        <v>383.68</v>
      </c>
      <c r="E33" s="110">
        <v>385.45</v>
      </c>
      <c r="F33" s="104">
        <v>0</v>
      </c>
    </row>
    <row r="34" spans="1:6" ht="13.2" x14ac:dyDescent="0.25">
      <c r="A34" s="114"/>
      <c r="B34" s="115"/>
      <c r="C34" s="115"/>
      <c r="D34" s="115"/>
      <c r="E34" s="116"/>
      <c r="F34" s="117"/>
    </row>
    <row r="35" spans="1:6" ht="13.2" x14ac:dyDescent="0.25">
      <c r="A35" s="118"/>
      <c r="B35" s="119"/>
      <c r="C35" s="119"/>
      <c r="D35" s="119"/>
      <c r="E35" s="120"/>
      <c r="F35" s="121"/>
    </row>
    <row r="36" spans="1:6" ht="13.2" x14ac:dyDescent="0.25">
      <c r="A36" s="118"/>
      <c r="B36" s="119"/>
      <c r="C36" s="119"/>
      <c r="D36" s="119"/>
      <c r="E36" s="120"/>
      <c r="F36" s="121"/>
    </row>
    <row r="37" spans="1:6" ht="13.2" x14ac:dyDescent="0.25">
      <c r="A37" s="118"/>
      <c r="B37" s="119"/>
      <c r="C37" s="119"/>
      <c r="D37" s="119"/>
      <c r="E37" s="120"/>
      <c r="F37" s="121"/>
    </row>
    <row r="38" spans="1:6" ht="13.2" x14ac:dyDescent="0.25">
      <c r="A38" s="122" t="s">
        <v>148</v>
      </c>
      <c r="B38" s="119"/>
      <c r="C38" s="119"/>
      <c r="D38" s="119"/>
      <c r="E38" s="120"/>
      <c r="F38" s="121"/>
    </row>
    <row r="39" spans="1:6" ht="13.2" x14ac:dyDescent="0.25">
      <c r="A39" s="118"/>
      <c r="B39" s="119"/>
      <c r="C39" s="119"/>
      <c r="D39" s="119"/>
      <c r="E39" s="120"/>
      <c r="F39" s="121"/>
    </row>
    <row r="40" spans="1:6" ht="25.2" x14ac:dyDescent="0.2">
      <c r="A40" s="126" t="s">
        <v>80</v>
      </c>
      <c r="B40" s="126" t="s">
        <v>146</v>
      </c>
      <c r="C40" s="126" t="s">
        <v>81</v>
      </c>
      <c r="D40" s="126" t="s">
        <v>104</v>
      </c>
      <c r="E40" s="126" t="s">
        <v>83</v>
      </c>
      <c r="F40" s="126" t="s">
        <v>83</v>
      </c>
    </row>
    <row r="41" spans="1:6" ht="25.2" x14ac:dyDescent="0.2">
      <c r="A41" s="127">
        <v>1</v>
      </c>
      <c r="B41" s="127">
        <v>2</v>
      </c>
      <c r="C41" s="127">
        <v>3</v>
      </c>
      <c r="D41" s="127">
        <v>4</v>
      </c>
      <c r="E41" s="127" t="s">
        <v>100</v>
      </c>
      <c r="F41" s="127" t="s">
        <v>101</v>
      </c>
    </row>
    <row r="42" spans="1:6" ht="14.4" x14ac:dyDescent="0.3">
      <c r="A42" s="199" t="s">
        <v>106</v>
      </c>
      <c r="B42" s="200"/>
      <c r="C42" s="200"/>
      <c r="D42" s="200"/>
      <c r="E42" s="200"/>
      <c r="F42" s="201"/>
    </row>
    <row r="43" spans="1:6" ht="13.2" x14ac:dyDescent="0.25">
      <c r="A43" s="101" t="s">
        <v>128</v>
      </c>
      <c r="B43" s="102">
        <v>8128.33</v>
      </c>
      <c r="C43" s="102">
        <v>107670</v>
      </c>
      <c r="D43" s="102">
        <f>D44</f>
        <v>85301.57</v>
      </c>
      <c r="E43" s="103" t="s">
        <v>105</v>
      </c>
      <c r="F43" s="103">
        <f>D43/C43*100</f>
        <v>79.225011609547707</v>
      </c>
    </row>
    <row r="44" spans="1:6" ht="13.2" x14ac:dyDescent="0.25">
      <c r="A44" s="99" t="s">
        <v>129</v>
      </c>
      <c r="B44" s="100">
        <v>8128.33</v>
      </c>
      <c r="C44" s="100">
        <v>107670</v>
      </c>
      <c r="D44" s="100">
        <v>85301.57</v>
      </c>
      <c r="E44" s="124" t="s">
        <v>105</v>
      </c>
      <c r="F44" s="103">
        <f>D44/C44*100</f>
        <v>79.225011609547707</v>
      </c>
    </row>
    <row r="48" spans="1:6" ht="13.2" x14ac:dyDescent="0.25">
      <c r="A48" s="123" t="s">
        <v>149</v>
      </c>
    </row>
    <row r="50" spans="1:6" ht="25.2" x14ac:dyDescent="0.2">
      <c r="A50" s="126" t="s">
        <v>80</v>
      </c>
      <c r="B50" s="126" t="s">
        <v>146</v>
      </c>
      <c r="C50" s="126" t="s">
        <v>81</v>
      </c>
      <c r="D50" s="126" t="s">
        <v>104</v>
      </c>
      <c r="E50" s="126" t="s">
        <v>83</v>
      </c>
      <c r="F50" s="126" t="s">
        <v>83</v>
      </c>
    </row>
    <row r="51" spans="1:6" ht="25.2" x14ac:dyDescent="0.2">
      <c r="A51" s="127">
        <v>1</v>
      </c>
      <c r="B51" s="127">
        <v>2</v>
      </c>
      <c r="C51" s="127">
        <v>3</v>
      </c>
      <c r="D51" s="127">
        <v>4</v>
      </c>
      <c r="E51" s="127" t="s">
        <v>100</v>
      </c>
      <c r="F51" s="127" t="s">
        <v>101</v>
      </c>
    </row>
    <row r="52" spans="1:6" s="125" customFormat="1" ht="13.2" x14ac:dyDescent="0.25">
      <c r="A52" s="128" t="s">
        <v>150</v>
      </c>
      <c r="B52" s="129">
        <f>B53+B98</f>
        <v>569947.11</v>
      </c>
      <c r="C52" s="129">
        <f t="shared" ref="C52:D52" si="0">C53+C98</f>
        <v>817889</v>
      </c>
      <c r="D52" s="129">
        <f t="shared" si="0"/>
        <v>760344.53</v>
      </c>
      <c r="E52" s="130">
        <f>D52/B52*100</f>
        <v>133.4061558799728</v>
      </c>
      <c r="F52" s="130">
        <f>D52/C52*100</f>
        <v>92.964268990046321</v>
      </c>
    </row>
    <row r="53" spans="1:6" ht="13.2" x14ac:dyDescent="0.25">
      <c r="A53" s="131" t="s">
        <v>130</v>
      </c>
      <c r="B53" s="132">
        <v>564152.35</v>
      </c>
      <c r="C53" s="132">
        <v>663472</v>
      </c>
      <c r="D53" s="132">
        <v>629911.05000000005</v>
      </c>
      <c r="E53" s="133">
        <v>111.66</v>
      </c>
      <c r="F53" s="133">
        <v>94.94</v>
      </c>
    </row>
    <row r="54" spans="1:6" ht="13.2" x14ac:dyDescent="0.25">
      <c r="A54" s="101" t="s">
        <v>29</v>
      </c>
      <c r="B54" s="102">
        <v>305395.21000000002</v>
      </c>
      <c r="C54" s="102">
        <v>334102</v>
      </c>
      <c r="D54" s="102">
        <v>323982.36</v>
      </c>
      <c r="E54" s="103">
        <v>106.09</v>
      </c>
      <c r="F54" s="134">
        <v>96.97</v>
      </c>
    </row>
    <row r="55" spans="1:6" ht="13.2" x14ac:dyDescent="0.25">
      <c r="A55" s="105" t="s">
        <v>131</v>
      </c>
      <c r="B55" s="102">
        <v>258336.82</v>
      </c>
      <c r="C55" s="106">
        <v>0</v>
      </c>
      <c r="D55" s="102">
        <v>263447.88</v>
      </c>
      <c r="E55" s="103">
        <v>101.98</v>
      </c>
      <c r="F55" s="103">
        <v>0</v>
      </c>
    </row>
    <row r="56" spans="1:6" ht="13.2" x14ac:dyDescent="0.25">
      <c r="A56" s="107" t="s">
        <v>30</v>
      </c>
      <c r="B56" s="108">
        <v>257660.89</v>
      </c>
      <c r="C56" s="109">
        <v>0</v>
      </c>
      <c r="D56" s="108">
        <v>262473.34999999998</v>
      </c>
      <c r="E56" s="110">
        <v>101.87</v>
      </c>
      <c r="F56" s="110">
        <v>0</v>
      </c>
    </row>
    <row r="57" spans="1:6" ht="13.2" x14ac:dyDescent="0.25">
      <c r="A57" s="107" t="s">
        <v>34</v>
      </c>
      <c r="B57" s="109">
        <v>675.93</v>
      </c>
      <c r="C57" s="109">
        <v>0</v>
      </c>
      <c r="D57" s="109">
        <v>974.53</v>
      </c>
      <c r="E57" s="110">
        <v>144.18</v>
      </c>
      <c r="F57" s="110">
        <v>0</v>
      </c>
    </row>
    <row r="58" spans="1:6" ht="13.2" x14ac:dyDescent="0.25">
      <c r="A58" s="105" t="s">
        <v>132</v>
      </c>
      <c r="B58" s="102">
        <v>7279.01</v>
      </c>
      <c r="C58" s="106">
        <v>0</v>
      </c>
      <c r="D58" s="102">
        <v>20596.150000000001</v>
      </c>
      <c r="E58" s="103">
        <v>282.95</v>
      </c>
      <c r="F58" s="103">
        <v>0</v>
      </c>
    </row>
    <row r="59" spans="1:6" ht="13.2" x14ac:dyDescent="0.25">
      <c r="A59" s="107" t="s">
        <v>31</v>
      </c>
      <c r="B59" s="108">
        <v>7279.01</v>
      </c>
      <c r="C59" s="109">
        <v>0</v>
      </c>
      <c r="D59" s="108">
        <v>20596.150000000001</v>
      </c>
      <c r="E59" s="110">
        <v>282.95</v>
      </c>
      <c r="F59" s="110">
        <v>0</v>
      </c>
    </row>
    <row r="60" spans="1:6" ht="13.2" x14ac:dyDescent="0.25">
      <c r="A60" s="105" t="s">
        <v>133</v>
      </c>
      <c r="B60" s="102">
        <v>39779.379999999997</v>
      </c>
      <c r="C60" s="106">
        <v>0</v>
      </c>
      <c r="D60" s="102">
        <v>39938.33</v>
      </c>
      <c r="E60" s="103">
        <v>100.4</v>
      </c>
      <c r="F60" s="110">
        <v>0</v>
      </c>
    </row>
    <row r="61" spans="1:6" ht="13.2" x14ac:dyDescent="0.25">
      <c r="A61" s="107" t="s">
        <v>32</v>
      </c>
      <c r="B61" s="108">
        <v>39779.379999999997</v>
      </c>
      <c r="C61" s="109">
        <v>0</v>
      </c>
      <c r="D61" s="108">
        <v>39938.33</v>
      </c>
      <c r="E61" s="110">
        <v>100.4</v>
      </c>
      <c r="F61" s="110">
        <v>0</v>
      </c>
    </row>
    <row r="62" spans="1:6" ht="13.2" x14ac:dyDescent="0.25">
      <c r="A62" s="101" t="s">
        <v>38</v>
      </c>
      <c r="B62" s="102">
        <v>258026.54</v>
      </c>
      <c r="C62" s="102">
        <v>328320</v>
      </c>
      <c r="D62" s="102">
        <v>305266.77</v>
      </c>
      <c r="E62" s="103">
        <v>118.31</v>
      </c>
      <c r="F62" s="103">
        <v>92.98</v>
      </c>
    </row>
    <row r="63" spans="1:6" ht="13.2" x14ac:dyDescent="0.25">
      <c r="A63" s="105" t="s">
        <v>134</v>
      </c>
      <c r="B63" s="102">
        <v>16910.97</v>
      </c>
      <c r="C63" s="106">
        <v>0</v>
      </c>
      <c r="D63" s="102">
        <v>15308.22</v>
      </c>
      <c r="E63" s="103">
        <v>90.52</v>
      </c>
      <c r="F63" s="110">
        <v>0</v>
      </c>
    </row>
    <row r="64" spans="1:6" ht="13.2" x14ac:dyDescent="0.25">
      <c r="A64" s="107" t="s">
        <v>61</v>
      </c>
      <c r="B64" s="108">
        <v>4149.01</v>
      </c>
      <c r="C64" s="109">
        <v>0</v>
      </c>
      <c r="D64" s="108">
        <v>3125.28</v>
      </c>
      <c r="E64" s="110">
        <v>75.33</v>
      </c>
      <c r="F64" s="110">
        <v>0</v>
      </c>
    </row>
    <row r="65" spans="1:6" ht="13.2" x14ac:dyDescent="0.25">
      <c r="A65" s="107" t="s">
        <v>39</v>
      </c>
      <c r="B65" s="108">
        <v>11495.26</v>
      </c>
      <c r="C65" s="109">
        <v>0</v>
      </c>
      <c r="D65" s="108">
        <v>9936.57</v>
      </c>
      <c r="E65" s="110">
        <v>86.44</v>
      </c>
      <c r="F65" s="110">
        <v>0</v>
      </c>
    </row>
    <row r="66" spans="1:6" ht="13.2" x14ac:dyDescent="0.25">
      <c r="A66" s="107" t="s">
        <v>40</v>
      </c>
      <c r="B66" s="109">
        <v>534.21</v>
      </c>
      <c r="C66" s="109">
        <v>0</v>
      </c>
      <c r="D66" s="108">
        <v>1133.17</v>
      </c>
      <c r="E66" s="110">
        <v>212.12</v>
      </c>
      <c r="F66" s="110">
        <v>0</v>
      </c>
    </row>
    <row r="67" spans="1:6" ht="13.2" x14ac:dyDescent="0.25">
      <c r="A67" s="107" t="s">
        <v>62</v>
      </c>
      <c r="B67" s="109">
        <v>732.49</v>
      </c>
      <c r="C67" s="109">
        <v>0</v>
      </c>
      <c r="D67" s="108">
        <v>1113.2</v>
      </c>
      <c r="E67" s="110">
        <v>151.97</v>
      </c>
      <c r="F67" s="110">
        <v>0</v>
      </c>
    </row>
    <row r="68" spans="1:6" ht="13.2" x14ac:dyDescent="0.25">
      <c r="A68" s="105" t="s">
        <v>135</v>
      </c>
      <c r="B68" s="102">
        <v>37927.129999999997</v>
      </c>
      <c r="C68" s="106">
        <v>0</v>
      </c>
      <c r="D68" s="102">
        <v>33423.61</v>
      </c>
      <c r="E68" s="103">
        <v>88.13</v>
      </c>
      <c r="F68" s="103">
        <v>0</v>
      </c>
    </row>
    <row r="69" spans="1:6" ht="13.2" x14ac:dyDescent="0.25">
      <c r="A69" s="107" t="s">
        <v>41</v>
      </c>
      <c r="B69" s="108">
        <v>13432.79</v>
      </c>
      <c r="C69" s="109">
        <v>0</v>
      </c>
      <c r="D69" s="108">
        <v>15550.7</v>
      </c>
      <c r="E69" s="110">
        <v>115.77</v>
      </c>
      <c r="F69" s="110">
        <v>0</v>
      </c>
    </row>
    <row r="70" spans="1:6" ht="13.2" x14ac:dyDescent="0.25">
      <c r="A70" s="107" t="s">
        <v>42</v>
      </c>
      <c r="B70" s="108">
        <v>19194.27</v>
      </c>
      <c r="C70" s="109">
        <v>0</v>
      </c>
      <c r="D70" s="108">
        <v>14180.01</v>
      </c>
      <c r="E70" s="110">
        <v>73.88</v>
      </c>
      <c r="F70" s="110">
        <v>0</v>
      </c>
    </row>
    <row r="71" spans="1:6" ht="13.2" x14ac:dyDescent="0.25">
      <c r="A71" s="107" t="s">
        <v>43</v>
      </c>
      <c r="B71" s="108">
        <v>4015.15</v>
      </c>
      <c r="C71" s="109">
        <v>0</v>
      </c>
      <c r="D71" s="108">
        <v>1655.64</v>
      </c>
      <c r="E71" s="110">
        <v>41.23</v>
      </c>
      <c r="F71" s="110">
        <v>0</v>
      </c>
    </row>
    <row r="72" spans="1:6" ht="13.2" x14ac:dyDescent="0.25">
      <c r="A72" s="107" t="s">
        <v>44</v>
      </c>
      <c r="B72" s="108">
        <v>1284.92</v>
      </c>
      <c r="C72" s="109">
        <v>0</v>
      </c>
      <c r="D72" s="108">
        <v>2037.26</v>
      </c>
      <c r="E72" s="110">
        <v>158.55000000000001</v>
      </c>
      <c r="F72" s="110">
        <v>0</v>
      </c>
    </row>
    <row r="73" spans="1:6" ht="13.2" x14ac:dyDescent="0.25">
      <c r="A73" s="105" t="s">
        <v>136</v>
      </c>
      <c r="B73" s="102">
        <v>185859.97</v>
      </c>
      <c r="C73" s="106">
        <v>0</v>
      </c>
      <c r="D73" s="102">
        <v>243788.82</v>
      </c>
      <c r="E73" s="103">
        <v>131.16999999999999</v>
      </c>
      <c r="F73" s="103">
        <v>0</v>
      </c>
    </row>
    <row r="74" spans="1:6" ht="13.2" x14ac:dyDescent="0.25">
      <c r="A74" s="107" t="s">
        <v>45</v>
      </c>
      <c r="B74" s="108">
        <v>5892.92</v>
      </c>
      <c r="C74" s="109">
        <v>0</v>
      </c>
      <c r="D74" s="108">
        <v>3922.28</v>
      </c>
      <c r="E74" s="110">
        <v>66.56</v>
      </c>
      <c r="F74" s="110">
        <v>0</v>
      </c>
    </row>
    <row r="75" spans="1:6" ht="13.2" x14ac:dyDescent="0.25">
      <c r="A75" s="107" t="s">
        <v>46</v>
      </c>
      <c r="B75" s="108">
        <v>6398.86</v>
      </c>
      <c r="C75" s="109">
        <v>0</v>
      </c>
      <c r="D75" s="108">
        <v>17790.22</v>
      </c>
      <c r="E75" s="110">
        <v>278.02</v>
      </c>
      <c r="F75" s="110">
        <v>0</v>
      </c>
    </row>
    <row r="76" spans="1:6" ht="13.2" x14ac:dyDescent="0.25">
      <c r="A76" s="107" t="s">
        <v>65</v>
      </c>
      <c r="B76" s="108">
        <v>13685.29</v>
      </c>
      <c r="C76" s="109">
        <v>0</v>
      </c>
      <c r="D76" s="108">
        <v>17576.189999999999</v>
      </c>
      <c r="E76" s="110">
        <v>128.43</v>
      </c>
      <c r="F76" s="110">
        <v>0</v>
      </c>
    </row>
    <row r="77" spans="1:6" ht="13.2" x14ac:dyDescent="0.25">
      <c r="A77" s="107" t="s">
        <v>47</v>
      </c>
      <c r="B77" s="108">
        <v>10312.959999999999</v>
      </c>
      <c r="C77" s="109">
        <v>0</v>
      </c>
      <c r="D77" s="108">
        <v>12704.07</v>
      </c>
      <c r="E77" s="110">
        <v>123.19</v>
      </c>
      <c r="F77" s="110">
        <v>0</v>
      </c>
    </row>
    <row r="78" spans="1:6" ht="13.2" x14ac:dyDescent="0.25">
      <c r="A78" s="107" t="s">
        <v>48</v>
      </c>
      <c r="B78" s="108">
        <v>8840.09</v>
      </c>
      <c r="C78" s="109">
        <v>0</v>
      </c>
      <c r="D78" s="108">
        <v>11460.72</v>
      </c>
      <c r="E78" s="110">
        <v>129.63999999999999</v>
      </c>
      <c r="F78" s="110">
        <v>0</v>
      </c>
    </row>
    <row r="79" spans="1:6" ht="13.2" x14ac:dyDescent="0.25">
      <c r="A79" s="107" t="s">
        <v>49</v>
      </c>
      <c r="B79" s="109">
        <v>364.47</v>
      </c>
      <c r="C79" s="109">
        <v>0</v>
      </c>
      <c r="D79" s="109">
        <v>51.93</v>
      </c>
      <c r="E79" s="110">
        <v>14.25</v>
      </c>
      <c r="F79" s="110">
        <v>0</v>
      </c>
    </row>
    <row r="80" spans="1:6" ht="13.2" x14ac:dyDescent="0.25">
      <c r="A80" s="107" t="s">
        <v>50</v>
      </c>
      <c r="B80" s="108">
        <v>101411.03</v>
      </c>
      <c r="C80" s="109">
        <v>0</v>
      </c>
      <c r="D80" s="108">
        <v>130165.66</v>
      </c>
      <c r="E80" s="110">
        <v>128.35</v>
      </c>
      <c r="F80" s="110">
        <v>0</v>
      </c>
    </row>
    <row r="81" spans="1:6" ht="13.2" x14ac:dyDescent="0.25">
      <c r="A81" s="107" t="s">
        <v>51</v>
      </c>
      <c r="B81" s="108">
        <v>6668.48</v>
      </c>
      <c r="C81" s="109">
        <v>0</v>
      </c>
      <c r="D81" s="108">
        <v>6406.19</v>
      </c>
      <c r="E81" s="110">
        <v>96.07</v>
      </c>
      <c r="F81" s="110">
        <v>0</v>
      </c>
    </row>
    <row r="82" spans="1:6" ht="13.2" x14ac:dyDescent="0.25">
      <c r="A82" s="107" t="s">
        <v>52</v>
      </c>
      <c r="B82" s="108">
        <v>32285.87</v>
      </c>
      <c r="C82" s="109">
        <v>0</v>
      </c>
      <c r="D82" s="108">
        <v>43711.56</v>
      </c>
      <c r="E82" s="110">
        <v>135.38999999999999</v>
      </c>
      <c r="F82" s="110">
        <v>0</v>
      </c>
    </row>
    <row r="83" spans="1:6" ht="13.2" x14ac:dyDescent="0.25">
      <c r="A83" s="105" t="s">
        <v>137</v>
      </c>
      <c r="B83" s="102">
        <v>6756.37</v>
      </c>
      <c r="C83" s="106">
        <v>0</v>
      </c>
      <c r="D83" s="102">
        <v>4912.4399999999996</v>
      </c>
      <c r="E83" s="103">
        <v>72.709999999999994</v>
      </c>
      <c r="F83" s="103">
        <v>0</v>
      </c>
    </row>
    <row r="84" spans="1:6" ht="13.2" x14ac:dyDescent="0.25">
      <c r="A84" s="107" t="s">
        <v>66</v>
      </c>
      <c r="B84" s="108">
        <v>6756.37</v>
      </c>
      <c r="C84" s="109">
        <v>0</v>
      </c>
      <c r="D84" s="108">
        <v>4912.4399999999996</v>
      </c>
      <c r="E84" s="110">
        <v>72.709999999999994</v>
      </c>
      <c r="F84" s="110">
        <v>0</v>
      </c>
    </row>
    <row r="85" spans="1:6" ht="13.2" x14ac:dyDescent="0.25">
      <c r="A85" s="105" t="s">
        <v>138</v>
      </c>
      <c r="B85" s="102">
        <v>10572.1</v>
      </c>
      <c r="C85" s="106">
        <v>0</v>
      </c>
      <c r="D85" s="102">
        <v>7833.68</v>
      </c>
      <c r="E85" s="103">
        <v>74.099999999999994</v>
      </c>
      <c r="F85" s="103">
        <v>0</v>
      </c>
    </row>
    <row r="86" spans="1:6" ht="26.4" x14ac:dyDescent="0.25">
      <c r="A86" s="107" t="s">
        <v>139</v>
      </c>
      <c r="B86" s="108">
        <v>1396.91</v>
      </c>
      <c r="C86" s="109">
        <v>0</v>
      </c>
      <c r="D86" s="109">
        <v>0</v>
      </c>
      <c r="E86" s="110">
        <v>0</v>
      </c>
      <c r="F86" s="110">
        <v>0</v>
      </c>
    </row>
    <row r="87" spans="1:6" ht="13.2" x14ac:dyDescent="0.25">
      <c r="A87" s="107" t="s">
        <v>53</v>
      </c>
      <c r="B87" s="109">
        <v>203.86</v>
      </c>
      <c r="C87" s="109">
        <v>0</v>
      </c>
      <c r="D87" s="109">
        <v>175.76</v>
      </c>
      <c r="E87" s="110">
        <v>86.22</v>
      </c>
      <c r="F87" s="110">
        <v>0</v>
      </c>
    </row>
    <row r="88" spans="1:6" ht="13.2" x14ac:dyDescent="0.25">
      <c r="A88" s="107" t="s">
        <v>69</v>
      </c>
      <c r="B88" s="108">
        <v>7496.59</v>
      </c>
      <c r="C88" s="109">
        <v>0</v>
      </c>
      <c r="D88" s="108">
        <v>5864.33</v>
      </c>
      <c r="E88" s="110">
        <v>78.23</v>
      </c>
      <c r="F88" s="110">
        <v>0</v>
      </c>
    </row>
    <row r="89" spans="1:6" ht="13.2" x14ac:dyDescent="0.25">
      <c r="A89" s="107" t="s">
        <v>63</v>
      </c>
      <c r="B89" s="108">
        <v>1140.47</v>
      </c>
      <c r="C89" s="109">
        <v>0</v>
      </c>
      <c r="D89" s="108">
        <v>1148.54</v>
      </c>
      <c r="E89" s="110">
        <v>100.71</v>
      </c>
      <c r="F89" s="110">
        <v>0</v>
      </c>
    </row>
    <row r="90" spans="1:6" ht="13.2" x14ac:dyDescent="0.25">
      <c r="A90" s="107" t="s">
        <v>54</v>
      </c>
      <c r="B90" s="109">
        <v>140.16</v>
      </c>
      <c r="C90" s="109">
        <v>0</v>
      </c>
      <c r="D90" s="109">
        <v>253.52</v>
      </c>
      <c r="E90" s="110">
        <v>180.88</v>
      </c>
      <c r="F90" s="110">
        <v>0</v>
      </c>
    </row>
    <row r="91" spans="1:6" ht="13.2" x14ac:dyDescent="0.25">
      <c r="A91" s="107" t="s">
        <v>55</v>
      </c>
      <c r="B91" s="109">
        <v>194.11</v>
      </c>
      <c r="C91" s="109">
        <v>0</v>
      </c>
      <c r="D91" s="109">
        <v>391.53</v>
      </c>
      <c r="E91" s="110">
        <v>201.71</v>
      </c>
      <c r="F91" s="110">
        <v>0</v>
      </c>
    </row>
    <row r="92" spans="1:6" ht="13.2" x14ac:dyDescent="0.25">
      <c r="A92" s="101" t="s">
        <v>56</v>
      </c>
      <c r="B92" s="106">
        <v>730.6</v>
      </c>
      <c r="C92" s="102">
        <v>1050</v>
      </c>
      <c r="D92" s="106">
        <v>661.92</v>
      </c>
      <c r="E92" s="103">
        <v>90.6</v>
      </c>
      <c r="F92" s="103">
        <v>63.04</v>
      </c>
    </row>
    <row r="93" spans="1:6" ht="13.2" x14ac:dyDescent="0.25">
      <c r="A93" s="105" t="s">
        <v>140</v>
      </c>
      <c r="B93" s="106">
        <v>730.6</v>
      </c>
      <c r="C93" s="106">
        <v>0</v>
      </c>
      <c r="D93" s="106">
        <v>661.92</v>
      </c>
      <c r="E93" s="103">
        <v>90.6</v>
      </c>
      <c r="F93" s="103">
        <v>0</v>
      </c>
    </row>
    <row r="94" spans="1:6" ht="13.2" x14ac:dyDescent="0.25">
      <c r="A94" s="107" t="s">
        <v>57</v>
      </c>
      <c r="B94" s="109">
        <v>484.77</v>
      </c>
      <c r="C94" s="109">
        <v>0</v>
      </c>
      <c r="D94" s="109">
        <v>636.11</v>
      </c>
      <c r="E94" s="110">
        <v>131.22</v>
      </c>
      <c r="F94" s="110">
        <v>0</v>
      </c>
    </row>
    <row r="95" spans="1:6" ht="26.4" x14ac:dyDescent="0.25">
      <c r="A95" s="107" t="s">
        <v>58</v>
      </c>
      <c r="B95" s="109">
        <v>243.81</v>
      </c>
      <c r="C95" s="109">
        <v>0</v>
      </c>
      <c r="D95" s="109">
        <v>21.4</v>
      </c>
      <c r="E95" s="110">
        <v>8.7799999999999994</v>
      </c>
      <c r="F95" s="110">
        <v>0</v>
      </c>
    </row>
    <row r="96" spans="1:6" ht="13.2" x14ac:dyDescent="0.25">
      <c r="A96" s="107" t="s">
        <v>141</v>
      </c>
      <c r="B96" s="109">
        <v>2.02</v>
      </c>
      <c r="C96" s="109">
        <v>0</v>
      </c>
      <c r="D96" s="109">
        <v>0</v>
      </c>
      <c r="E96" s="110">
        <v>0</v>
      </c>
      <c r="F96" s="110">
        <v>0</v>
      </c>
    </row>
    <row r="97" spans="1:6" ht="13.2" x14ac:dyDescent="0.25">
      <c r="A97" s="107" t="s">
        <v>59</v>
      </c>
      <c r="B97" s="109">
        <v>0</v>
      </c>
      <c r="C97" s="109">
        <v>0</v>
      </c>
      <c r="D97" s="109">
        <v>4.41</v>
      </c>
      <c r="E97" s="110">
        <v>0</v>
      </c>
      <c r="F97" s="110">
        <v>0</v>
      </c>
    </row>
    <row r="98" spans="1:6" ht="13.2" x14ac:dyDescent="0.25">
      <c r="A98" s="101" t="s">
        <v>142</v>
      </c>
      <c r="B98" s="102">
        <v>5794.76</v>
      </c>
      <c r="C98" s="102">
        <v>154417</v>
      </c>
      <c r="D98" s="102">
        <v>130433.48</v>
      </c>
      <c r="E98" s="103" t="s">
        <v>105</v>
      </c>
      <c r="F98" s="103">
        <v>84.47</v>
      </c>
    </row>
    <row r="99" spans="1:6" ht="13.2" x14ac:dyDescent="0.25">
      <c r="A99" s="101" t="s">
        <v>71</v>
      </c>
      <c r="B99" s="111"/>
      <c r="C99" s="102">
        <v>2095</v>
      </c>
      <c r="D99" s="102">
        <v>2095</v>
      </c>
      <c r="E99" s="113"/>
      <c r="F99" s="103">
        <v>100</v>
      </c>
    </row>
    <row r="100" spans="1:6" ht="13.2" x14ac:dyDescent="0.25">
      <c r="A100" s="105" t="s">
        <v>143</v>
      </c>
      <c r="B100" s="106">
        <v>0</v>
      </c>
      <c r="C100" s="106">
        <v>0</v>
      </c>
      <c r="D100" s="102">
        <v>2095</v>
      </c>
      <c r="E100" s="103">
        <v>0</v>
      </c>
      <c r="F100" s="103">
        <v>0</v>
      </c>
    </row>
    <row r="101" spans="1:6" ht="13.2" x14ac:dyDescent="0.25">
      <c r="A101" s="107" t="s">
        <v>72</v>
      </c>
      <c r="B101" s="109">
        <v>0</v>
      </c>
      <c r="C101" s="109">
        <v>0</v>
      </c>
      <c r="D101" s="109">
        <v>220</v>
      </c>
      <c r="E101" s="110">
        <v>0</v>
      </c>
      <c r="F101" s="110">
        <v>0</v>
      </c>
    </row>
    <row r="102" spans="1:6" ht="13.2" x14ac:dyDescent="0.25">
      <c r="A102" s="107" t="s">
        <v>73</v>
      </c>
      <c r="B102" s="109">
        <v>0</v>
      </c>
      <c r="C102" s="109">
        <v>0</v>
      </c>
      <c r="D102" s="108">
        <v>1875</v>
      </c>
      <c r="E102" s="110">
        <v>0</v>
      </c>
      <c r="F102" s="110">
        <v>0</v>
      </c>
    </row>
    <row r="103" spans="1:6" ht="13.2" x14ac:dyDescent="0.25">
      <c r="A103" s="101" t="s">
        <v>67</v>
      </c>
      <c r="B103" s="102">
        <v>5794.76</v>
      </c>
      <c r="C103" s="102">
        <v>152322</v>
      </c>
      <c r="D103" s="102">
        <v>128338.48</v>
      </c>
      <c r="E103" s="103" t="s">
        <v>105</v>
      </c>
      <c r="F103" s="103">
        <v>84.25</v>
      </c>
    </row>
    <row r="104" spans="1:6" ht="13.2" x14ac:dyDescent="0.25">
      <c r="A104" s="105" t="s">
        <v>144</v>
      </c>
      <c r="B104" s="102">
        <v>5615.46</v>
      </c>
      <c r="C104" s="106">
        <v>0</v>
      </c>
      <c r="D104" s="102">
        <v>127657.41</v>
      </c>
      <c r="E104" s="103" t="s">
        <v>105</v>
      </c>
      <c r="F104" s="103">
        <v>0</v>
      </c>
    </row>
    <row r="105" spans="1:6" ht="13.2" x14ac:dyDescent="0.25">
      <c r="A105" s="107" t="s">
        <v>75</v>
      </c>
      <c r="B105" s="108">
        <v>2433.66</v>
      </c>
      <c r="C105" s="109">
        <v>0</v>
      </c>
      <c r="D105" s="108">
        <v>5050.68</v>
      </c>
      <c r="E105" s="110">
        <v>207.53</v>
      </c>
      <c r="F105" s="110">
        <v>0</v>
      </c>
    </row>
    <row r="106" spans="1:6" ht="13.2" x14ac:dyDescent="0.25">
      <c r="A106" s="107" t="s">
        <v>74</v>
      </c>
      <c r="B106" s="108">
        <v>1064.17</v>
      </c>
      <c r="C106" s="109">
        <v>0</v>
      </c>
      <c r="D106" s="108">
        <v>3044.23</v>
      </c>
      <c r="E106" s="110">
        <v>286.07</v>
      </c>
      <c r="F106" s="110">
        <v>0</v>
      </c>
    </row>
    <row r="107" spans="1:6" ht="13.2" x14ac:dyDescent="0.25">
      <c r="A107" s="107" t="s">
        <v>76</v>
      </c>
      <c r="B107" s="108">
        <v>2117.63</v>
      </c>
      <c r="C107" s="109">
        <v>0</v>
      </c>
      <c r="D107" s="108">
        <v>119562.5</v>
      </c>
      <c r="E107" s="110" t="s">
        <v>105</v>
      </c>
      <c r="F107" s="110">
        <v>0</v>
      </c>
    </row>
    <row r="108" spans="1:6" ht="13.2" x14ac:dyDescent="0.25">
      <c r="A108" s="105" t="s">
        <v>145</v>
      </c>
      <c r="B108" s="106">
        <v>179.3</v>
      </c>
      <c r="C108" s="106">
        <v>0</v>
      </c>
      <c r="D108" s="106">
        <v>681.07</v>
      </c>
      <c r="E108" s="103">
        <v>379.85</v>
      </c>
      <c r="F108" s="110">
        <v>0</v>
      </c>
    </row>
    <row r="109" spans="1:6" ht="13.2" x14ac:dyDescent="0.25">
      <c r="A109" s="107" t="s">
        <v>68</v>
      </c>
      <c r="B109" s="109">
        <v>179.3</v>
      </c>
      <c r="C109" s="109">
        <v>0</v>
      </c>
      <c r="D109" s="109">
        <v>681.07</v>
      </c>
      <c r="E109" s="110">
        <v>379.85</v>
      </c>
      <c r="F109" s="110">
        <v>0</v>
      </c>
    </row>
    <row r="110" spans="1:6" ht="13.2" x14ac:dyDescent="0.25">
      <c r="F110" s="135"/>
    </row>
    <row r="111" spans="1:6" ht="13.2" x14ac:dyDescent="0.25">
      <c r="F111" s="135"/>
    </row>
    <row r="112" spans="1:6" ht="13.2" x14ac:dyDescent="0.25">
      <c r="F112" s="135"/>
    </row>
    <row r="113" spans="6:6" ht="13.2" x14ac:dyDescent="0.25">
      <c r="F113" s="135"/>
    </row>
    <row r="114" spans="6:6" ht="13.2" x14ac:dyDescent="0.25">
      <c r="F114" s="135"/>
    </row>
    <row r="115" spans="6:6" ht="13.2" x14ac:dyDescent="0.25">
      <c r="F115" s="135"/>
    </row>
    <row r="116" spans="6:6" ht="13.2" x14ac:dyDescent="0.25">
      <c r="F116" s="135"/>
    </row>
    <row r="117" spans="6:6" ht="13.2" x14ac:dyDescent="0.25">
      <c r="F117" s="135"/>
    </row>
    <row r="118" spans="6:6" ht="13.2" x14ac:dyDescent="0.25">
      <c r="F118" s="135"/>
    </row>
    <row r="119" spans="6:6" ht="13.2" x14ac:dyDescent="0.25">
      <c r="F119" s="135"/>
    </row>
    <row r="120" spans="6:6" ht="13.2" x14ac:dyDescent="0.25">
      <c r="F120" s="135"/>
    </row>
    <row r="121" spans="6:6" ht="13.2" x14ac:dyDescent="0.25">
      <c r="F121" s="135"/>
    </row>
    <row r="122" spans="6:6" ht="13.2" x14ac:dyDescent="0.25">
      <c r="F122" s="135"/>
    </row>
    <row r="123" spans="6:6" ht="13.2" x14ac:dyDescent="0.25">
      <c r="F123" s="135"/>
    </row>
    <row r="124" spans="6:6" ht="13.2" x14ac:dyDescent="0.25">
      <c r="F124" s="135"/>
    </row>
    <row r="125" spans="6:6" ht="13.2" x14ac:dyDescent="0.25">
      <c r="F125" s="135"/>
    </row>
    <row r="126" spans="6:6" ht="13.2" x14ac:dyDescent="0.25">
      <c r="F126" s="135"/>
    </row>
    <row r="127" spans="6:6" ht="13.2" x14ac:dyDescent="0.25">
      <c r="F127" s="135"/>
    </row>
    <row r="128" spans="6:6" ht="13.2" x14ac:dyDescent="0.25">
      <c r="F128" s="135"/>
    </row>
    <row r="129" spans="6:6" ht="13.2" x14ac:dyDescent="0.25">
      <c r="F129" s="135"/>
    </row>
    <row r="130" spans="6:6" ht="13.2" x14ac:dyDescent="0.25">
      <c r="F130" s="135"/>
    </row>
    <row r="131" spans="6:6" ht="13.2" x14ac:dyDescent="0.25">
      <c r="F131" s="135"/>
    </row>
    <row r="132" spans="6:6" ht="13.2" x14ac:dyDescent="0.25">
      <c r="F132" s="135"/>
    </row>
    <row r="133" spans="6:6" ht="13.2" x14ac:dyDescent="0.25">
      <c r="F133" s="135"/>
    </row>
    <row r="134" spans="6:6" ht="13.2" x14ac:dyDescent="0.25">
      <c r="F134" s="135"/>
    </row>
    <row r="135" spans="6:6" ht="13.2" x14ac:dyDescent="0.25">
      <c r="F135" s="135"/>
    </row>
    <row r="136" spans="6:6" ht="13.2" x14ac:dyDescent="0.25">
      <c r="F136" s="135"/>
    </row>
    <row r="137" spans="6:6" ht="13.2" x14ac:dyDescent="0.25">
      <c r="F137" s="135"/>
    </row>
    <row r="138" spans="6:6" ht="13.2" x14ac:dyDescent="0.25">
      <c r="F138" s="135"/>
    </row>
    <row r="139" spans="6:6" ht="13.2" x14ac:dyDescent="0.25">
      <c r="F139" s="135"/>
    </row>
    <row r="140" spans="6:6" ht="13.2" x14ac:dyDescent="0.25">
      <c r="F140" s="135"/>
    </row>
    <row r="141" spans="6:6" ht="13.2" x14ac:dyDescent="0.25">
      <c r="F141" s="135"/>
    </row>
    <row r="142" spans="6:6" ht="13.2" x14ac:dyDescent="0.25">
      <c r="F142" s="135"/>
    </row>
    <row r="143" spans="6:6" ht="13.2" x14ac:dyDescent="0.25">
      <c r="F143" s="135"/>
    </row>
    <row r="144" spans="6:6" ht="13.2" x14ac:dyDescent="0.25">
      <c r="F144" s="135"/>
    </row>
    <row r="145" spans="6:6" ht="13.2" x14ac:dyDescent="0.25">
      <c r="F145" s="135"/>
    </row>
    <row r="146" spans="6:6" ht="13.2" x14ac:dyDescent="0.25">
      <c r="F146" s="135"/>
    </row>
    <row r="147" spans="6:6" ht="13.2" x14ac:dyDescent="0.25">
      <c r="F147" s="135"/>
    </row>
    <row r="148" spans="6:6" ht="13.2" x14ac:dyDescent="0.25">
      <c r="F148" s="135"/>
    </row>
    <row r="149" spans="6:6" ht="13.2" x14ac:dyDescent="0.25">
      <c r="F149" s="135"/>
    </row>
    <row r="150" spans="6:6" ht="13.2" x14ac:dyDescent="0.25">
      <c r="F150" s="135"/>
    </row>
    <row r="151" spans="6:6" ht="13.2" x14ac:dyDescent="0.25">
      <c r="F151" s="135"/>
    </row>
    <row r="152" spans="6:6" ht="13.2" x14ac:dyDescent="0.25">
      <c r="F152" s="135"/>
    </row>
    <row r="153" spans="6:6" ht="13.2" x14ac:dyDescent="0.25">
      <c r="F153" s="135"/>
    </row>
    <row r="154" spans="6:6" ht="13.2" x14ac:dyDescent="0.25">
      <c r="F154" s="135"/>
    </row>
    <row r="155" spans="6:6" ht="13.2" x14ac:dyDescent="0.25">
      <c r="F155" s="135"/>
    </row>
    <row r="156" spans="6:6" ht="13.2" x14ac:dyDescent="0.25">
      <c r="F156" s="135"/>
    </row>
    <row r="157" spans="6:6" ht="13.2" x14ac:dyDescent="0.25">
      <c r="F157" s="135"/>
    </row>
    <row r="158" spans="6:6" ht="13.2" x14ac:dyDescent="0.25">
      <c r="F158" s="135"/>
    </row>
    <row r="159" spans="6:6" ht="13.2" x14ac:dyDescent="0.25">
      <c r="F159" s="135"/>
    </row>
    <row r="160" spans="6:6" ht="13.2" x14ac:dyDescent="0.25">
      <c r="F160" s="135"/>
    </row>
    <row r="161" spans="6:6" ht="13.2" x14ac:dyDescent="0.25">
      <c r="F161" s="135"/>
    </row>
    <row r="162" spans="6:6" ht="13.2" x14ac:dyDescent="0.25">
      <c r="F162" s="135"/>
    </row>
    <row r="163" spans="6:6" ht="13.2" x14ac:dyDescent="0.25">
      <c r="F163" s="135"/>
    </row>
    <row r="164" spans="6:6" ht="13.2" x14ac:dyDescent="0.25">
      <c r="F164" s="135"/>
    </row>
    <row r="165" spans="6:6" ht="13.2" x14ac:dyDescent="0.25">
      <c r="F165" s="135"/>
    </row>
    <row r="166" spans="6:6" ht="13.2" x14ac:dyDescent="0.25">
      <c r="F166" s="135"/>
    </row>
    <row r="167" spans="6:6" ht="13.2" x14ac:dyDescent="0.25">
      <c r="F167" s="135"/>
    </row>
    <row r="168" spans="6:6" ht="13.2" x14ac:dyDescent="0.25">
      <c r="F168" s="135"/>
    </row>
    <row r="169" spans="6:6" ht="13.2" x14ac:dyDescent="0.25">
      <c r="F169" s="135"/>
    </row>
    <row r="170" spans="6:6" ht="13.2" x14ac:dyDescent="0.25">
      <c r="F170" s="135"/>
    </row>
    <row r="171" spans="6:6" ht="13.2" x14ac:dyDescent="0.25">
      <c r="F171" s="135"/>
    </row>
    <row r="172" spans="6:6" ht="13.2" x14ac:dyDescent="0.25">
      <c r="F172" s="135"/>
    </row>
    <row r="173" spans="6:6" ht="13.2" x14ac:dyDescent="0.25">
      <c r="F173" s="135"/>
    </row>
    <row r="174" spans="6:6" ht="13.2" x14ac:dyDescent="0.25">
      <c r="F174" s="135"/>
    </row>
    <row r="175" spans="6:6" ht="13.2" x14ac:dyDescent="0.25">
      <c r="F175" s="135"/>
    </row>
    <row r="176" spans="6:6" ht="13.2" x14ac:dyDescent="0.25">
      <c r="F176" s="135"/>
    </row>
    <row r="177" spans="6:6" ht="13.2" x14ac:dyDescent="0.25">
      <c r="F177" s="135"/>
    </row>
    <row r="178" spans="6:6" ht="13.2" x14ac:dyDescent="0.25">
      <c r="F178" s="135"/>
    </row>
    <row r="179" spans="6:6" ht="13.2" x14ac:dyDescent="0.25">
      <c r="F179" s="135"/>
    </row>
    <row r="180" spans="6:6" ht="13.2" x14ac:dyDescent="0.25">
      <c r="F180" s="135"/>
    </row>
    <row r="181" spans="6:6" ht="13.2" x14ac:dyDescent="0.25">
      <c r="F181" s="135"/>
    </row>
    <row r="182" spans="6:6" ht="13.2" x14ac:dyDescent="0.25">
      <c r="F182" s="135"/>
    </row>
    <row r="183" spans="6:6" ht="13.2" x14ac:dyDescent="0.25">
      <c r="F183" s="135"/>
    </row>
    <row r="184" spans="6:6" ht="13.2" x14ac:dyDescent="0.25">
      <c r="F184" s="135"/>
    </row>
    <row r="185" spans="6:6" ht="13.2" x14ac:dyDescent="0.25">
      <c r="F185" s="135"/>
    </row>
    <row r="186" spans="6:6" ht="13.2" x14ac:dyDescent="0.25">
      <c r="F186" s="135"/>
    </row>
    <row r="187" spans="6:6" ht="13.2" x14ac:dyDescent="0.25">
      <c r="F187" s="135"/>
    </row>
    <row r="188" spans="6:6" ht="13.2" x14ac:dyDescent="0.25">
      <c r="F188" s="135"/>
    </row>
    <row r="189" spans="6:6" ht="13.2" x14ac:dyDescent="0.25">
      <c r="F189" s="135"/>
    </row>
    <row r="190" spans="6:6" ht="13.2" x14ac:dyDescent="0.25">
      <c r="F190" s="135"/>
    </row>
    <row r="191" spans="6:6" ht="13.2" x14ac:dyDescent="0.25">
      <c r="F191" s="135"/>
    </row>
    <row r="192" spans="6:6" ht="13.2" x14ac:dyDescent="0.25">
      <c r="F192" s="135"/>
    </row>
    <row r="193" spans="6:6" ht="13.2" x14ac:dyDescent="0.25">
      <c r="F193" s="135"/>
    </row>
    <row r="194" spans="6:6" ht="13.2" x14ac:dyDescent="0.25">
      <c r="F194" s="135"/>
    </row>
    <row r="195" spans="6:6" ht="13.2" x14ac:dyDescent="0.25">
      <c r="F195" s="135"/>
    </row>
    <row r="196" spans="6:6" ht="13.2" x14ac:dyDescent="0.25">
      <c r="F196" s="135"/>
    </row>
    <row r="197" spans="6:6" ht="13.2" x14ac:dyDescent="0.25">
      <c r="F197" s="135"/>
    </row>
    <row r="198" spans="6:6" ht="13.2" x14ac:dyDescent="0.25">
      <c r="F198" s="135"/>
    </row>
    <row r="199" spans="6:6" ht="13.2" x14ac:dyDescent="0.25">
      <c r="F199" s="135"/>
    </row>
    <row r="200" spans="6:6" ht="13.2" x14ac:dyDescent="0.25">
      <c r="F200" s="135"/>
    </row>
    <row r="201" spans="6:6" ht="13.2" x14ac:dyDescent="0.25">
      <c r="F201" s="135"/>
    </row>
    <row r="202" spans="6:6" ht="13.2" x14ac:dyDescent="0.25">
      <c r="F202" s="135"/>
    </row>
    <row r="203" spans="6:6" ht="13.2" x14ac:dyDescent="0.25">
      <c r="F203" s="135"/>
    </row>
    <row r="204" spans="6:6" ht="13.2" x14ac:dyDescent="0.25">
      <c r="F204" s="135"/>
    </row>
    <row r="205" spans="6:6" ht="13.2" x14ac:dyDescent="0.25">
      <c r="F205" s="135"/>
    </row>
    <row r="206" spans="6:6" ht="13.2" x14ac:dyDescent="0.25">
      <c r="F206" s="135"/>
    </row>
    <row r="207" spans="6:6" ht="13.2" x14ac:dyDescent="0.25">
      <c r="F207" s="135"/>
    </row>
    <row r="208" spans="6:6" ht="13.2" x14ac:dyDescent="0.25">
      <c r="F208" s="135"/>
    </row>
    <row r="209" spans="6:6" ht="13.2" x14ac:dyDescent="0.25">
      <c r="F209" s="135"/>
    </row>
    <row r="210" spans="6:6" ht="13.2" x14ac:dyDescent="0.25">
      <c r="F210" s="135"/>
    </row>
    <row r="211" spans="6:6" ht="13.2" x14ac:dyDescent="0.25">
      <c r="F211" s="135"/>
    </row>
    <row r="212" spans="6:6" ht="13.2" x14ac:dyDescent="0.25">
      <c r="F212" s="135"/>
    </row>
    <row r="213" spans="6:6" ht="13.2" x14ac:dyDescent="0.25">
      <c r="F213" s="135"/>
    </row>
    <row r="214" spans="6:6" ht="13.2" x14ac:dyDescent="0.25">
      <c r="F214" s="135"/>
    </row>
    <row r="215" spans="6:6" ht="13.2" x14ac:dyDescent="0.25">
      <c r="F215" s="135"/>
    </row>
    <row r="216" spans="6:6" ht="13.2" x14ac:dyDescent="0.25">
      <c r="F216" s="135"/>
    </row>
    <row r="217" spans="6:6" ht="13.2" x14ac:dyDescent="0.25">
      <c r="F217" s="135"/>
    </row>
    <row r="218" spans="6:6" ht="13.2" x14ac:dyDescent="0.25">
      <c r="F218" s="135"/>
    </row>
    <row r="219" spans="6:6" ht="13.2" x14ac:dyDescent="0.25">
      <c r="F219" s="135"/>
    </row>
    <row r="220" spans="6:6" ht="13.2" x14ac:dyDescent="0.25">
      <c r="F220" s="135"/>
    </row>
    <row r="221" spans="6:6" ht="13.2" x14ac:dyDescent="0.25">
      <c r="F221" s="135"/>
    </row>
    <row r="222" spans="6:6" ht="13.2" x14ac:dyDescent="0.25">
      <c r="F222" s="135"/>
    </row>
    <row r="223" spans="6:6" ht="13.2" x14ac:dyDescent="0.25">
      <c r="F223" s="135"/>
    </row>
    <row r="224" spans="6:6" ht="13.2" x14ac:dyDescent="0.25">
      <c r="F224" s="135"/>
    </row>
    <row r="225" spans="6:6" ht="13.2" x14ac:dyDescent="0.25">
      <c r="F225" s="135"/>
    </row>
    <row r="226" spans="6:6" ht="13.2" x14ac:dyDescent="0.25">
      <c r="F226" s="135"/>
    </row>
    <row r="227" spans="6:6" ht="13.2" x14ac:dyDescent="0.25">
      <c r="F227" s="135"/>
    </row>
    <row r="228" spans="6:6" ht="13.2" x14ac:dyDescent="0.25">
      <c r="F228" s="135"/>
    </row>
    <row r="229" spans="6:6" ht="13.2" x14ac:dyDescent="0.25">
      <c r="F229" s="135"/>
    </row>
    <row r="230" spans="6:6" ht="13.2" x14ac:dyDescent="0.25">
      <c r="F230" s="135"/>
    </row>
    <row r="231" spans="6:6" ht="13.2" x14ac:dyDescent="0.25">
      <c r="F231" s="135"/>
    </row>
    <row r="232" spans="6:6" ht="13.2" x14ac:dyDescent="0.25">
      <c r="F232" s="135"/>
    </row>
    <row r="233" spans="6:6" ht="13.2" x14ac:dyDescent="0.25">
      <c r="F233" s="135"/>
    </row>
  </sheetData>
  <mergeCells count="4">
    <mergeCell ref="A42:F42"/>
    <mergeCell ref="A4:F4"/>
    <mergeCell ref="A6:F6"/>
    <mergeCell ref="A8:F8"/>
  </mergeCells>
  <pageMargins left="0.74803149606299213" right="0.74803149606299213" top="0.98425196850393704" bottom="0.98425196850393704" header="0.51181102362204722" footer="0.51181102362204722"/>
  <pageSetup paperSize="9" scale="65" fitToHeight="2" orientation="portrait" r:id="rId1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F42"/>
  <sheetViews>
    <sheetView showGridLines="0" zoomScaleNormal="100" workbookViewId="0">
      <selection activeCell="A19" sqref="A19:F19"/>
    </sheetView>
  </sheetViews>
  <sheetFormatPr defaultColWidth="9.109375" defaultRowHeight="11.4" x14ac:dyDescent="0.2"/>
  <cols>
    <col min="1" max="1" width="57.44140625" style="75" customWidth="1"/>
    <col min="2" max="4" width="15.6640625" style="75" customWidth="1"/>
    <col min="5" max="6" width="9.33203125" style="75" customWidth="1"/>
    <col min="7" max="16384" width="9.109375" style="75"/>
  </cols>
  <sheetData>
    <row r="2" spans="1:6" ht="14.4" x14ac:dyDescent="0.3">
      <c r="A2" s="202" t="s">
        <v>9</v>
      </c>
      <c r="B2" s="203"/>
      <c r="C2" s="203"/>
      <c r="D2" s="203"/>
      <c r="E2" s="203"/>
      <c r="F2" s="203"/>
    </row>
    <row r="4" spans="1:6" s="77" customFormat="1" ht="35.25" customHeight="1" x14ac:dyDescent="0.2">
      <c r="A4" s="79" t="s">
        <v>80</v>
      </c>
      <c r="B4" s="79" t="s">
        <v>103</v>
      </c>
      <c r="C4" s="79" t="s">
        <v>81</v>
      </c>
      <c r="D4" s="79" t="s">
        <v>104</v>
      </c>
      <c r="E4" s="79" t="s">
        <v>83</v>
      </c>
      <c r="F4" s="79" t="s">
        <v>83</v>
      </c>
    </row>
    <row r="5" spans="1:6" s="81" customFormat="1" ht="25.2" x14ac:dyDescent="0.2">
      <c r="A5" s="80">
        <v>1</v>
      </c>
      <c r="B5" s="80">
        <v>2</v>
      </c>
      <c r="C5" s="80">
        <v>3</v>
      </c>
      <c r="D5" s="80">
        <v>4</v>
      </c>
      <c r="E5" s="80" t="s">
        <v>100</v>
      </c>
      <c r="F5" s="80" t="s">
        <v>101</v>
      </c>
    </row>
    <row r="6" spans="1:6" s="77" customFormat="1" ht="13.2" x14ac:dyDescent="0.25">
      <c r="A6" s="82" t="s">
        <v>8</v>
      </c>
      <c r="B6" s="83">
        <v>586273.24</v>
      </c>
      <c r="C6" s="83">
        <f>C7+C9+C11+C13+C15</f>
        <v>710219</v>
      </c>
      <c r="D6" s="83">
        <v>707201.74</v>
      </c>
      <c r="E6" s="88">
        <v>120.63</v>
      </c>
      <c r="F6" s="89">
        <v>86.47</v>
      </c>
    </row>
    <row r="7" spans="1:6" ht="13.2" x14ac:dyDescent="0.25">
      <c r="A7" s="46" t="s">
        <v>85</v>
      </c>
      <c r="B7" s="47">
        <v>419316.47999999998</v>
      </c>
      <c r="C7" s="47">
        <v>489613</v>
      </c>
      <c r="D7" s="47">
        <v>459512.79</v>
      </c>
      <c r="E7" s="90">
        <v>109.59</v>
      </c>
      <c r="F7" s="91">
        <v>93.85</v>
      </c>
    </row>
    <row r="8" spans="1:6" ht="13.2" x14ac:dyDescent="0.25">
      <c r="A8" s="46" t="s">
        <v>28</v>
      </c>
      <c r="B8" s="47">
        <v>419316.47999999998</v>
      </c>
      <c r="C8" s="47">
        <v>489613</v>
      </c>
      <c r="D8" s="47">
        <v>459512.79</v>
      </c>
      <c r="E8" s="90">
        <v>109.59</v>
      </c>
      <c r="F8" s="91">
        <v>93.85</v>
      </c>
    </row>
    <row r="9" spans="1:6" ht="13.2" x14ac:dyDescent="0.25">
      <c r="A9" s="46" t="s">
        <v>86</v>
      </c>
      <c r="B9" s="47">
        <v>8062.71</v>
      </c>
      <c r="C9" s="47">
        <v>8400</v>
      </c>
      <c r="D9" s="47">
        <v>9202.81</v>
      </c>
      <c r="E9" s="90">
        <v>114.14</v>
      </c>
      <c r="F9" s="91">
        <v>109.56</v>
      </c>
    </row>
    <row r="10" spans="1:6" ht="13.2" x14ac:dyDescent="0.25">
      <c r="A10" s="46" t="s">
        <v>60</v>
      </c>
      <c r="B10" s="47">
        <v>8062.71</v>
      </c>
      <c r="C10" s="47">
        <v>8400</v>
      </c>
      <c r="D10" s="47">
        <v>9202.81</v>
      </c>
      <c r="E10" s="90">
        <v>114.14</v>
      </c>
      <c r="F10" s="91">
        <v>109.56</v>
      </c>
    </row>
    <row r="11" spans="1:6" ht="13.2" x14ac:dyDescent="0.25">
      <c r="A11" s="46" t="s">
        <v>87</v>
      </c>
      <c r="B11" s="47">
        <v>60382.89</v>
      </c>
      <c r="C11" s="47">
        <v>76281</v>
      </c>
      <c r="D11" s="47">
        <v>89774.65</v>
      </c>
      <c r="E11" s="90">
        <v>148.68</v>
      </c>
      <c r="F11" s="91">
        <v>117.69</v>
      </c>
    </row>
    <row r="12" spans="1:6" ht="26.4" x14ac:dyDescent="0.25">
      <c r="A12" s="46" t="s">
        <v>33</v>
      </c>
      <c r="B12" s="47">
        <v>60382.89</v>
      </c>
      <c r="C12" s="47">
        <v>76281</v>
      </c>
      <c r="D12" s="47">
        <v>89774.65</v>
      </c>
      <c r="E12" s="90">
        <v>148.68</v>
      </c>
      <c r="F12" s="91">
        <v>117.69</v>
      </c>
    </row>
    <row r="13" spans="1:6" ht="13.2" x14ac:dyDescent="0.25">
      <c r="A13" s="46" t="s">
        <v>88</v>
      </c>
      <c r="B13" s="47">
        <v>65113.81</v>
      </c>
      <c r="C13" s="47">
        <v>106792</v>
      </c>
      <c r="D13" s="47">
        <v>106579.04</v>
      </c>
      <c r="E13" s="90">
        <v>163.68</v>
      </c>
      <c r="F13" s="91">
        <v>99.8</v>
      </c>
    </row>
    <row r="14" spans="1:6" ht="13.2" x14ac:dyDescent="0.25">
      <c r="A14" s="46" t="s">
        <v>35</v>
      </c>
      <c r="B14" s="47">
        <v>65113.81</v>
      </c>
      <c r="C14" s="47">
        <v>106792</v>
      </c>
      <c r="D14" s="47">
        <v>106579.04</v>
      </c>
      <c r="E14" s="90">
        <v>163.68</v>
      </c>
      <c r="F14" s="91">
        <v>99.8</v>
      </c>
    </row>
    <row r="15" spans="1:6" ht="13.2" x14ac:dyDescent="0.25">
      <c r="A15" s="46" t="s">
        <v>89</v>
      </c>
      <c r="B15" s="47">
        <v>33397.35</v>
      </c>
      <c r="C15" s="47">
        <v>29133</v>
      </c>
      <c r="D15" s="47">
        <v>42132.45</v>
      </c>
      <c r="E15" s="90">
        <v>126.16</v>
      </c>
      <c r="F15" s="91">
        <v>144.62</v>
      </c>
    </row>
    <row r="16" spans="1:6" ht="13.2" x14ac:dyDescent="0.25">
      <c r="A16" s="46" t="s">
        <v>36</v>
      </c>
      <c r="B16" s="47">
        <v>33397.35</v>
      </c>
      <c r="C16" s="47">
        <v>29133</v>
      </c>
      <c r="D16" s="47">
        <v>42132.45</v>
      </c>
      <c r="E16" s="90">
        <v>126.16</v>
      </c>
      <c r="F16" s="91">
        <v>144.62</v>
      </c>
    </row>
    <row r="17" spans="1:6" ht="13.2" x14ac:dyDescent="0.25">
      <c r="A17" s="46"/>
      <c r="B17" s="47"/>
      <c r="C17" s="47"/>
      <c r="D17" s="47"/>
      <c r="E17" s="48"/>
      <c r="F17" s="76"/>
    </row>
    <row r="18" spans="1:6" ht="13.2" x14ac:dyDescent="0.25">
      <c r="A18" s="46"/>
      <c r="B18" s="47"/>
      <c r="C18" s="47"/>
      <c r="D18" s="47"/>
      <c r="E18" s="48"/>
      <c r="F18" s="76"/>
    </row>
    <row r="19" spans="1:6" ht="14.4" x14ac:dyDescent="0.3">
      <c r="A19" s="199" t="s">
        <v>106</v>
      </c>
      <c r="B19" s="200"/>
      <c r="C19" s="200"/>
      <c r="D19" s="200"/>
      <c r="E19" s="200"/>
      <c r="F19" s="201"/>
    </row>
    <row r="20" spans="1:6" s="77" customFormat="1" ht="13.2" x14ac:dyDescent="0.25">
      <c r="A20" s="84" t="s">
        <v>90</v>
      </c>
      <c r="B20" s="83">
        <f>B22+B23</f>
        <v>8128.33</v>
      </c>
      <c r="C20" s="83">
        <v>107670</v>
      </c>
      <c r="D20" s="83">
        <f>SUM(D21:D23)</f>
        <v>85301.57</v>
      </c>
      <c r="E20" s="83" t="s">
        <v>105</v>
      </c>
      <c r="F20" s="87">
        <f>D20/C20*100</f>
        <v>79.225011609547707</v>
      </c>
    </row>
    <row r="21" spans="1:6" ht="13.2" x14ac:dyDescent="0.25">
      <c r="A21" s="46" t="s">
        <v>77</v>
      </c>
      <c r="B21" s="47"/>
      <c r="C21" s="47">
        <v>15000</v>
      </c>
      <c r="D21" s="47">
        <v>3262.38</v>
      </c>
      <c r="E21" s="47" t="s">
        <v>105</v>
      </c>
      <c r="F21" s="98">
        <f t="shared" ref="F21:F23" si="0">D21/C21*100</f>
        <v>21.749200000000002</v>
      </c>
    </row>
    <row r="22" spans="1:6" ht="13.2" x14ac:dyDescent="0.25">
      <c r="A22" s="46" t="s">
        <v>78</v>
      </c>
      <c r="B22" s="47">
        <v>7940.93</v>
      </c>
      <c r="C22" s="47">
        <v>60000</v>
      </c>
      <c r="D22" s="47">
        <v>59865.23</v>
      </c>
      <c r="E22" s="47" t="s">
        <v>105</v>
      </c>
      <c r="F22" s="98">
        <f t="shared" si="0"/>
        <v>99.775383333333338</v>
      </c>
    </row>
    <row r="23" spans="1:6" ht="13.2" x14ac:dyDescent="0.25">
      <c r="A23" s="46" t="s">
        <v>79</v>
      </c>
      <c r="B23" s="47">
        <v>187.4</v>
      </c>
      <c r="C23" s="47">
        <v>32670</v>
      </c>
      <c r="D23" s="47">
        <v>22173.96</v>
      </c>
      <c r="E23" s="47" t="s">
        <v>105</v>
      </c>
      <c r="F23" s="98">
        <f t="shared" si="0"/>
        <v>67.872543617998161</v>
      </c>
    </row>
    <row r="27" spans="1:6" s="77" customFormat="1" ht="13.2" x14ac:dyDescent="0.25">
      <c r="A27" s="85" t="s">
        <v>3</v>
      </c>
      <c r="B27" s="86">
        <v>569947.11</v>
      </c>
      <c r="C27" s="86">
        <v>817889</v>
      </c>
      <c r="D27" s="86">
        <v>760344.53</v>
      </c>
      <c r="E27" s="92">
        <v>133.41</v>
      </c>
      <c r="F27" s="93">
        <v>92.96</v>
      </c>
    </row>
    <row r="28" spans="1:6" ht="13.2" x14ac:dyDescent="0.25">
      <c r="A28" s="41" t="s">
        <v>85</v>
      </c>
      <c r="B28" s="26">
        <v>418821.68</v>
      </c>
      <c r="C28" s="26">
        <v>489613</v>
      </c>
      <c r="D28" s="26">
        <v>467273.86</v>
      </c>
      <c r="E28" s="94">
        <v>111.57</v>
      </c>
      <c r="F28" s="95">
        <v>95.44</v>
      </c>
    </row>
    <row r="29" spans="1:6" ht="13.2" x14ac:dyDescent="0.25">
      <c r="A29" s="41" t="s">
        <v>28</v>
      </c>
      <c r="B29" s="26">
        <v>418821.68</v>
      </c>
      <c r="C29" s="26">
        <v>489613</v>
      </c>
      <c r="D29" s="26">
        <v>467273.86</v>
      </c>
      <c r="E29" s="94">
        <v>111.57</v>
      </c>
      <c r="F29" s="95">
        <v>95.44</v>
      </c>
    </row>
    <row r="30" spans="1:6" ht="13.2" x14ac:dyDescent="0.25">
      <c r="A30" s="41" t="s">
        <v>86</v>
      </c>
      <c r="B30" s="26">
        <v>3544.82</v>
      </c>
      <c r="C30" s="26">
        <v>8400</v>
      </c>
      <c r="D30" s="26">
        <v>4957.09</v>
      </c>
      <c r="E30" s="94">
        <v>139.84</v>
      </c>
      <c r="F30" s="95">
        <v>59.01</v>
      </c>
    </row>
    <row r="31" spans="1:6" ht="13.2" x14ac:dyDescent="0.25">
      <c r="A31" s="41" t="s">
        <v>60</v>
      </c>
      <c r="B31" s="26">
        <v>3544.82</v>
      </c>
      <c r="C31" s="26">
        <v>8400</v>
      </c>
      <c r="D31" s="26">
        <v>4957.09</v>
      </c>
      <c r="E31" s="94">
        <v>139.84</v>
      </c>
      <c r="F31" s="95">
        <v>59.01</v>
      </c>
    </row>
    <row r="32" spans="1:6" ht="13.2" x14ac:dyDescent="0.25">
      <c r="A32" s="41" t="s">
        <v>87</v>
      </c>
      <c r="B32" s="26">
        <v>47836.160000000003</v>
      </c>
      <c r="C32" s="26">
        <v>76281</v>
      </c>
      <c r="D32" s="26">
        <v>76256.19</v>
      </c>
      <c r="E32" s="94">
        <v>159.41</v>
      </c>
      <c r="F32" s="95">
        <v>99.97</v>
      </c>
    </row>
    <row r="33" spans="1:6" ht="26.4" x14ac:dyDescent="0.25">
      <c r="A33" s="41" t="s">
        <v>33</v>
      </c>
      <c r="B33" s="26">
        <v>47836.160000000003</v>
      </c>
      <c r="C33" s="26">
        <v>76281</v>
      </c>
      <c r="D33" s="26">
        <v>76256.19</v>
      </c>
      <c r="E33" s="94">
        <v>159.41</v>
      </c>
      <c r="F33" s="95">
        <v>99.97</v>
      </c>
    </row>
    <row r="34" spans="1:6" ht="13.2" x14ac:dyDescent="0.25">
      <c r="A34" s="41" t="s">
        <v>88</v>
      </c>
      <c r="B34" s="26">
        <v>63972.39</v>
      </c>
      <c r="C34" s="26">
        <v>106792</v>
      </c>
      <c r="D34" s="26">
        <v>106791.4</v>
      </c>
      <c r="E34" s="94">
        <v>166.93</v>
      </c>
      <c r="F34" s="95">
        <v>100</v>
      </c>
    </row>
    <row r="35" spans="1:6" ht="13.2" x14ac:dyDescent="0.25">
      <c r="A35" s="41" t="s">
        <v>35</v>
      </c>
      <c r="B35" s="26">
        <v>63972.39</v>
      </c>
      <c r="C35" s="26">
        <v>106792</v>
      </c>
      <c r="D35" s="26">
        <v>106791.4</v>
      </c>
      <c r="E35" s="94">
        <v>166.93</v>
      </c>
      <c r="F35" s="95">
        <v>100</v>
      </c>
    </row>
    <row r="36" spans="1:6" ht="13.2" x14ac:dyDescent="0.25">
      <c r="A36" s="41" t="s">
        <v>89</v>
      </c>
      <c r="B36" s="26">
        <v>27643.73</v>
      </c>
      <c r="C36" s="26">
        <v>29133</v>
      </c>
      <c r="D36" s="26">
        <v>19764.419999999998</v>
      </c>
      <c r="E36" s="94">
        <v>71.5</v>
      </c>
      <c r="F36" s="95">
        <v>67.84</v>
      </c>
    </row>
    <row r="37" spans="1:6" ht="13.2" x14ac:dyDescent="0.25">
      <c r="A37" s="41" t="s">
        <v>36</v>
      </c>
      <c r="B37" s="26">
        <v>27643.73</v>
      </c>
      <c r="C37" s="26">
        <v>29133</v>
      </c>
      <c r="D37" s="26">
        <v>19764.419999999998</v>
      </c>
      <c r="E37" s="94">
        <v>71.5</v>
      </c>
      <c r="F37" s="95">
        <v>67.84</v>
      </c>
    </row>
    <row r="38" spans="1:6" ht="13.2" x14ac:dyDescent="0.25">
      <c r="A38" s="41" t="s">
        <v>90</v>
      </c>
      <c r="B38" s="26">
        <v>8128.33</v>
      </c>
      <c r="C38" s="26">
        <v>107670</v>
      </c>
      <c r="D38" s="26">
        <v>85301.57</v>
      </c>
      <c r="E38" s="94" t="s">
        <v>105</v>
      </c>
      <c r="F38" s="95">
        <v>79.23</v>
      </c>
    </row>
    <row r="39" spans="1:6" ht="13.2" x14ac:dyDescent="0.25">
      <c r="A39" s="41" t="s">
        <v>77</v>
      </c>
      <c r="B39" s="78"/>
      <c r="C39" s="26">
        <v>15000</v>
      </c>
      <c r="D39" s="26">
        <v>3262.38</v>
      </c>
      <c r="E39" s="96"/>
      <c r="F39" s="95">
        <v>21.75</v>
      </c>
    </row>
    <row r="40" spans="1:6" ht="13.2" x14ac:dyDescent="0.25">
      <c r="A40" s="41" t="s">
        <v>78</v>
      </c>
      <c r="B40" s="26">
        <v>7940.93</v>
      </c>
      <c r="C40" s="26">
        <v>60000</v>
      </c>
      <c r="D40" s="26">
        <v>59865.23</v>
      </c>
      <c r="E40" s="94" t="s">
        <v>105</v>
      </c>
      <c r="F40" s="95">
        <v>99.78</v>
      </c>
    </row>
    <row r="41" spans="1:6" ht="13.2" x14ac:dyDescent="0.25">
      <c r="A41" s="41" t="s">
        <v>102</v>
      </c>
      <c r="B41" s="27">
        <v>187.4</v>
      </c>
      <c r="C41" s="78"/>
      <c r="D41" s="78"/>
      <c r="E41" s="96"/>
      <c r="F41" s="97"/>
    </row>
    <row r="42" spans="1:6" ht="13.2" x14ac:dyDescent="0.25">
      <c r="A42" s="41" t="s">
        <v>79</v>
      </c>
      <c r="B42" s="78"/>
      <c r="C42" s="26">
        <v>32670</v>
      </c>
      <c r="D42" s="26">
        <v>22173.96</v>
      </c>
      <c r="E42" s="96"/>
      <c r="F42" s="95">
        <v>67.87</v>
      </c>
    </row>
  </sheetData>
  <mergeCells count="2">
    <mergeCell ref="A19:F19"/>
    <mergeCell ref="A2:F2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workbookViewId="0">
      <selection activeCell="E33" sqref="E33"/>
    </sheetView>
  </sheetViews>
  <sheetFormatPr defaultColWidth="9.109375" defaultRowHeight="15.6" x14ac:dyDescent="0.3"/>
  <cols>
    <col min="1" max="1" width="36.44140625" style="59" customWidth="1"/>
    <col min="2" max="3" width="17.5546875" style="59" customWidth="1"/>
    <col min="4" max="4" width="14.44140625" style="59" customWidth="1"/>
    <col min="5" max="7" width="16.33203125" style="59" customWidth="1"/>
    <col min="8" max="16384" width="9.109375" style="59"/>
  </cols>
  <sheetData>
    <row r="1" spans="1:7" x14ac:dyDescent="0.3">
      <c r="A1" s="205"/>
      <c r="B1" s="205"/>
      <c r="C1" s="205"/>
      <c r="D1" s="205"/>
      <c r="E1" s="205"/>
      <c r="F1" s="205"/>
      <c r="G1" s="205"/>
    </row>
    <row r="2" spans="1:7" ht="15.75" customHeight="1" x14ac:dyDescent="0.3">
      <c r="A2" s="205" t="s">
        <v>99</v>
      </c>
      <c r="B2" s="205"/>
      <c r="C2" s="205"/>
      <c r="D2" s="205"/>
      <c r="E2" s="205"/>
      <c r="F2" s="205"/>
      <c r="G2" s="205"/>
    </row>
    <row r="3" spans="1:7" x14ac:dyDescent="0.3">
      <c r="A3" s="205" t="s">
        <v>5</v>
      </c>
      <c r="B3" s="205"/>
      <c r="C3" s="205"/>
      <c r="D3" s="205"/>
      <c r="E3" s="205"/>
      <c r="F3" s="206"/>
      <c r="G3" s="206"/>
    </row>
    <row r="4" spans="1:7" x14ac:dyDescent="0.3">
      <c r="A4" s="60"/>
      <c r="B4" s="60"/>
      <c r="C4" s="60"/>
      <c r="D4" s="60"/>
      <c r="E4" s="60"/>
      <c r="F4" s="61"/>
      <c r="G4" s="61"/>
    </row>
    <row r="5" spans="1:7" x14ac:dyDescent="0.3">
      <c r="A5" s="205" t="s">
        <v>92</v>
      </c>
      <c r="B5" s="205"/>
      <c r="C5" s="205"/>
      <c r="D5" s="205"/>
      <c r="E5" s="207"/>
      <c r="F5" s="207"/>
      <c r="G5" s="207"/>
    </row>
    <row r="6" spans="1:7" x14ac:dyDescent="0.3">
      <c r="A6" s="60"/>
      <c r="B6" s="60"/>
      <c r="C6" s="60"/>
      <c r="D6" s="60"/>
      <c r="E6" s="60"/>
      <c r="F6" s="61"/>
      <c r="G6" s="61"/>
    </row>
    <row r="7" spans="1:7" x14ac:dyDescent="0.3">
      <c r="A7" s="205" t="s">
        <v>93</v>
      </c>
      <c r="B7" s="205"/>
      <c r="C7" s="205"/>
      <c r="D7" s="205"/>
      <c r="E7" s="206"/>
      <c r="F7" s="206"/>
      <c r="G7" s="206"/>
    </row>
    <row r="8" spans="1:7" x14ac:dyDescent="0.3">
      <c r="A8" s="60"/>
      <c r="B8" s="60"/>
      <c r="C8" s="60"/>
      <c r="D8" s="60"/>
      <c r="E8" s="60"/>
      <c r="F8" s="61"/>
      <c r="G8" s="61"/>
    </row>
    <row r="9" spans="1:7" s="62" customFormat="1" ht="28.8" x14ac:dyDescent="0.3">
      <c r="A9" s="70" t="s">
        <v>2</v>
      </c>
      <c r="B9" s="71" t="s">
        <v>94</v>
      </c>
      <c r="C9" s="72" t="s">
        <v>81</v>
      </c>
      <c r="D9" s="71" t="s">
        <v>95</v>
      </c>
      <c r="E9" s="71" t="s">
        <v>83</v>
      </c>
      <c r="F9" s="71" t="s">
        <v>83</v>
      </c>
    </row>
    <row r="10" spans="1:7" s="63" customFormat="1" ht="10.199999999999999" x14ac:dyDescent="0.2">
      <c r="A10" s="73">
        <v>1</v>
      </c>
      <c r="B10" s="74">
        <v>2</v>
      </c>
      <c r="C10" s="74">
        <v>3</v>
      </c>
      <c r="D10" s="74">
        <v>4</v>
      </c>
      <c r="E10" s="74" t="s">
        <v>100</v>
      </c>
      <c r="F10" s="74" t="s">
        <v>101</v>
      </c>
    </row>
    <row r="11" spans="1:7" s="63" customFormat="1" ht="14.4" x14ac:dyDescent="0.2">
      <c r="A11" s="69" t="s">
        <v>96</v>
      </c>
      <c r="B11" s="65">
        <f>B12</f>
        <v>569947.11</v>
      </c>
      <c r="C11" s="65">
        <f t="shared" ref="C11:D11" si="0">C12</f>
        <v>817889</v>
      </c>
      <c r="D11" s="65">
        <f t="shared" si="0"/>
        <v>760344.53</v>
      </c>
      <c r="E11" s="66">
        <f>SUM(D11/B11*100)</f>
        <v>133.4061558799728</v>
      </c>
      <c r="F11" s="64">
        <f>SUM(D11/C11*100)</f>
        <v>92.964268990046321</v>
      </c>
    </row>
    <row r="12" spans="1:7" s="62" customFormat="1" ht="17.25" customHeight="1" x14ac:dyDescent="0.3">
      <c r="A12" s="67" t="s">
        <v>97</v>
      </c>
      <c r="B12" s="68">
        <f>B13</f>
        <v>569947.11</v>
      </c>
      <c r="C12" s="68">
        <f>SUM(C13:C13)</f>
        <v>817889</v>
      </c>
      <c r="D12" s="68">
        <f>SUM(D13:D13)</f>
        <v>760344.53</v>
      </c>
      <c r="E12" s="66">
        <f>SUM(D12/B12*100)</f>
        <v>133.4061558799728</v>
      </c>
      <c r="F12" s="64">
        <f t="shared" ref="F12:F13" si="1">SUM(D12/C12*100)</f>
        <v>92.964268990046321</v>
      </c>
    </row>
    <row r="13" spans="1:7" s="62" customFormat="1" ht="14.4" x14ac:dyDescent="0.3">
      <c r="A13" s="67" t="s">
        <v>98</v>
      </c>
      <c r="B13" s="68">
        <v>569947.11</v>
      </c>
      <c r="C13" s="68">
        <v>817889</v>
      </c>
      <c r="D13" s="68">
        <v>760344.53</v>
      </c>
      <c r="E13" s="66">
        <f>SUM(D13/B13*100)</f>
        <v>133.4061558799728</v>
      </c>
      <c r="F13" s="64">
        <f t="shared" si="1"/>
        <v>92.964268990046321</v>
      </c>
    </row>
  </sheetData>
  <mergeCells count="5">
    <mergeCell ref="A1:G1"/>
    <mergeCell ref="A2:G2"/>
    <mergeCell ref="A3:G3"/>
    <mergeCell ref="A5:G5"/>
    <mergeCell ref="A7:G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151"/>
  <sheetViews>
    <sheetView showGridLines="0" zoomScaleNormal="100" workbookViewId="0">
      <selection activeCell="C42" sqref="C42"/>
    </sheetView>
  </sheetViews>
  <sheetFormatPr defaultColWidth="9.109375" defaultRowHeight="11.4" x14ac:dyDescent="0.2"/>
  <cols>
    <col min="1" max="1" width="68.6640625" style="29" customWidth="1"/>
    <col min="2" max="3" width="18.6640625" style="29" customWidth="1"/>
    <col min="4" max="4" width="13.33203125" style="29" customWidth="1"/>
    <col min="5" max="16384" width="9.109375" style="29"/>
  </cols>
  <sheetData>
    <row r="2" spans="1:8" ht="15.6" x14ac:dyDescent="0.3">
      <c r="A2" s="164" t="s">
        <v>4</v>
      </c>
      <c r="B2" s="209"/>
      <c r="C2" s="209"/>
      <c r="D2" s="209"/>
      <c r="E2" s="57"/>
      <c r="F2" s="57"/>
      <c r="G2" s="57"/>
      <c r="H2" s="57"/>
    </row>
    <row r="3" spans="1:8" ht="15.6" x14ac:dyDescent="0.3">
      <c r="A3" s="24"/>
      <c r="B3" s="58"/>
      <c r="C3" s="58"/>
      <c r="D3" s="58"/>
      <c r="E3" s="57"/>
      <c r="F3" s="57"/>
      <c r="G3" s="57"/>
      <c r="H3" s="57"/>
    </row>
    <row r="4" spans="1:8" ht="15.6" x14ac:dyDescent="0.3">
      <c r="A4" s="208" t="s">
        <v>24</v>
      </c>
      <c r="B4" s="204"/>
      <c r="C4" s="204"/>
      <c r="D4" s="204"/>
      <c r="E4" s="25"/>
      <c r="F4" s="25"/>
      <c r="G4" s="25"/>
      <c r="H4" s="25"/>
    </row>
    <row r="6" spans="1:8" ht="12.6" x14ac:dyDescent="0.2">
      <c r="A6" s="49" t="s">
        <v>80</v>
      </c>
      <c r="B6" s="49" t="s">
        <v>81</v>
      </c>
      <c r="C6" s="49" t="s">
        <v>82</v>
      </c>
      <c r="D6" s="49" t="s">
        <v>83</v>
      </c>
    </row>
    <row r="7" spans="1:8" s="43" customFormat="1" ht="12.6" x14ac:dyDescent="0.2">
      <c r="A7" s="50">
        <v>1</v>
      </c>
      <c r="B7" s="50">
        <v>2</v>
      </c>
      <c r="C7" s="50">
        <v>3</v>
      </c>
      <c r="D7" s="50" t="s">
        <v>84</v>
      </c>
    </row>
    <row r="8" spans="1:8" s="42" customFormat="1" ht="13.2" x14ac:dyDescent="0.25">
      <c r="A8" s="51" t="s">
        <v>25</v>
      </c>
      <c r="B8" s="52">
        <v>817889</v>
      </c>
      <c r="C8" s="52">
        <v>760344.53</v>
      </c>
      <c r="D8" s="53">
        <v>92.96</v>
      </c>
    </row>
    <row r="9" spans="1:8" s="42" customFormat="1" ht="13.2" x14ac:dyDescent="0.25">
      <c r="A9" s="45" t="s">
        <v>91</v>
      </c>
      <c r="B9" s="44">
        <f>SUM(B10:B15)</f>
        <v>817889</v>
      </c>
      <c r="C9" s="44">
        <f>SUM(C10:C15)</f>
        <v>760344.53</v>
      </c>
      <c r="D9" s="44">
        <f>C9/B9*100</f>
        <v>92.964268990046321</v>
      </c>
    </row>
    <row r="10" spans="1:8" s="32" customFormat="1" ht="13.2" x14ac:dyDescent="0.25">
      <c r="A10" s="46" t="s">
        <v>85</v>
      </c>
      <c r="B10" s="47">
        <v>489613</v>
      </c>
      <c r="C10" s="47">
        <v>467273.86</v>
      </c>
      <c r="D10" s="48">
        <v>95.44</v>
      </c>
    </row>
    <row r="11" spans="1:8" s="32" customFormat="1" ht="13.2" x14ac:dyDescent="0.25">
      <c r="A11" s="46" t="s">
        <v>86</v>
      </c>
      <c r="B11" s="47">
        <v>8400</v>
      </c>
      <c r="C11" s="47">
        <v>4957.09</v>
      </c>
      <c r="D11" s="48">
        <v>59.01</v>
      </c>
    </row>
    <row r="12" spans="1:8" s="32" customFormat="1" ht="13.2" x14ac:dyDescent="0.25">
      <c r="A12" s="41" t="s">
        <v>87</v>
      </c>
      <c r="B12" s="26">
        <v>76281</v>
      </c>
      <c r="C12" s="26">
        <v>76256.19</v>
      </c>
      <c r="D12" s="27">
        <v>99.97</v>
      </c>
    </row>
    <row r="13" spans="1:8" s="32" customFormat="1" ht="13.2" x14ac:dyDescent="0.25">
      <c r="A13" s="41" t="s">
        <v>88</v>
      </c>
      <c r="B13" s="26">
        <v>106792</v>
      </c>
      <c r="C13" s="26">
        <v>106791.4</v>
      </c>
      <c r="D13" s="27">
        <v>100</v>
      </c>
    </row>
    <row r="14" spans="1:8" s="32" customFormat="1" ht="13.2" x14ac:dyDescent="0.25">
      <c r="A14" s="41" t="s">
        <v>89</v>
      </c>
      <c r="B14" s="26">
        <v>29133</v>
      </c>
      <c r="C14" s="26">
        <v>19764.419999999998</v>
      </c>
      <c r="D14" s="27">
        <v>67.84</v>
      </c>
    </row>
    <row r="15" spans="1:8" s="32" customFormat="1" ht="13.2" x14ac:dyDescent="0.25">
      <c r="A15" s="41" t="s">
        <v>90</v>
      </c>
      <c r="B15" s="26">
        <v>107670</v>
      </c>
      <c r="C15" s="26">
        <v>85301.57</v>
      </c>
      <c r="D15" s="27">
        <v>79.23</v>
      </c>
    </row>
    <row r="16" spans="1:8" s="32" customFormat="1" ht="13.2" x14ac:dyDescent="0.25">
      <c r="A16" s="41"/>
      <c r="B16" s="26"/>
      <c r="C16" s="26"/>
      <c r="D16" s="27"/>
    </row>
    <row r="17" spans="1:4" s="28" customFormat="1" ht="13.2" x14ac:dyDescent="0.25">
      <c r="A17" s="54" t="s">
        <v>26</v>
      </c>
      <c r="B17" s="55">
        <v>817889</v>
      </c>
      <c r="C17" s="55">
        <v>760344.53</v>
      </c>
      <c r="D17" s="56">
        <v>92.96</v>
      </c>
    </row>
    <row r="18" spans="1:4" s="32" customFormat="1" ht="13.2" x14ac:dyDescent="0.25">
      <c r="A18" s="33" t="s">
        <v>27</v>
      </c>
      <c r="B18" s="34">
        <v>334102</v>
      </c>
      <c r="C18" s="34">
        <v>323982.36</v>
      </c>
      <c r="D18" s="35">
        <v>96.97</v>
      </c>
    </row>
    <row r="19" spans="1:4" s="32" customFormat="1" ht="13.2" x14ac:dyDescent="0.25">
      <c r="A19" s="36" t="s">
        <v>28</v>
      </c>
      <c r="B19" s="34">
        <v>331007</v>
      </c>
      <c r="C19" s="34">
        <v>321093.51</v>
      </c>
      <c r="D19" s="35">
        <v>97.01</v>
      </c>
    </row>
    <row r="20" spans="1:4" s="32" customFormat="1" ht="13.2" x14ac:dyDescent="0.25">
      <c r="A20" s="37" t="s">
        <v>29</v>
      </c>
      <c r="B20" s="30">
        <v>331007</v>
      </c>
      <c r="C20" s="30">
        <v>321093.51</v>
      </c>
      <c r="D20" s="31">
        <v>97.01</v>
      </c>
    </row>
    <row r="21" spans="1:4" s="32" customFormat="1" ht="13.2" x14ac:dyDescent="0.25">
      <c r="A21" s="37" t="s">
        <v>30</v>
      </c>
      <c r="B21" s="31">
        <v>0</v>
      </c>
      <c r="C21" s="30">
        <v>260968.19</v>
      </c>
      <c r="D21" s="31">
        <v>0</v>
      </c>
    </row>
    <row r="22" spans="1:4" s="32" customFormat="1" ht="13.2" x14ac:dyDescent="0.25">
      <c r="A22" s="37" t="s">
        <v>31</v>
      </c>
      <c r="B22" s="31">
        <v>0</v>
      </c>
      <c r="C22" s="30">
        <v>20596.150000000001</v>
      </c>
      <c r="D22" s="31">
        <v>0</v>
      </c>
    </row>
    <row r="23" spans="1:4" s="32" customFormat="1" ht="13.2" x14ac:dyDescent="0.25">
      <c r="A23" s="37" t="s">
        <v>32</v>
      </c>
      <c r="B23" s="31">
        <v>0</v>
      </c>
      <c r="C23" s="30">
        <v>39529.17</v>
      </c>
      <c r="D23" s="31">
        <v>0</v>
      </c>
    </row>
    <row r="24" spans="1:4" s="32" customFormat="1" ht="26.4" x14ac:dyDescent="0.25">
      <c r="A24" s="36" t="s">
        <v>33</v>
      </c>
      <c r="B24" s="34">
        <v>1170</v>
      </c>
      <c r="C24" s="34">
        <v>1135.33</v>
      </c>
      <c r="D24" s="35">
        <v>97.04</v>
      </c>
    </row>
    <row r="25" spans="1:4" s="32" customFormat="1" ht="13.2" x14ac:dyDescent="0.25">
      <c r="A25" s="37" t="s">
        <v>29</v>
      </c>
      <c r="B25" s="30">
        <v>1170</v>
      </c>
      <c r="C25" s="30">
        <v>1135.33</v>
      </c>
      <c r="D25" s="31">
        <v>97.04</v>
      </c>
    </row>
    <row r="26" spans="1:4" s="32" customFormat="1" ht="13.2" x14ac:dyDescent="0.25">
      <c r="A26" s="37" t="s">
        <v>34</v>
      </c>
      <c r="B26" s="31">
        <v>0</v>
      </c>
      <c r="C26" s="31">
        <v>974.53</v>
      </c>
      <c r="D26" s="31">
        <v>0</v>
      </c>
    </row>
    <row r="27" spans="1:4" s="32" customFormat="1" ht="13.2" x14ac:dyDescent="0.25">
      <c r="A27" s="37" t="s">
        <v>32</v>
      </c>
      <c r="B27" s="31">
        <v>0</v>
      </c>
      <c r="C27" s="31">
        <v>160.80000000000001</v>
      </c>
      <c r="D27" s="31">
        <v>0</v>
      </c>
    </row>
    <row r="28" spans="1:4" s="32" customFormat="1" ht="13.2" x14ac:dyDescent="0.25">
      <c r="A28" s="36" t="s">
        <v>35</v>
      </c>
      <c r="B28" s="35">
        <v>665</v>
      </c>
      <c r="C28" s="35">
        <v>664.05</v>
      </c>
      <c r="D28" s="35">
        <v>99.86</v>
      </c>
    </row>
    <row r="29" spans="1:4" s="32" customFormat="1" ht="13.2" x14ac:dyDescent="0.25">
      <c r="A29" s="37" t="s">
        <v>29</v>
      </c>
      <c r="B29" s="31">
        <v>665</v>
      </c>
      <c r="C29" s="31">
        <v>664.05</v>
      </c>
      <c r="D29" s="31">
        <v>99.86</v>
      </c>
    </row>
    <row r="30" spans="1:4" s="32" customFormat="1" ht="13.2" x14ac:dyDescent="0.25">
      <c r="A30" s="37" t="s">
        <v>30</v>
      </c>
      <c r="B30" s="31">
        <v>0</v>
      </c>
      <c r="C30" s="31">
        <v>570</v>
      </c>
      <c r="D30" s="31">
        <v>0</v>
      </c>
    </row>
    <row r="31" spans="1:4" s="32" customFormat="1" ht="13.2" x14ac:dyDescent="0.25">
      <c r="A31" s="37" t="s">
        <v>32</v>
      </c>
      <c r="B31" s="31">
        <v>0</v>
      </c>
      <c r="C31" s="31">
        <v>94.05</v>
      </c>
      <c r="D31" s="31">
        <v>0</v>
      </c>
    </row>
    <row r="32" spans="1:4" s="32" customFormat="1" ht="13.2" x14ac:dyDescent="0.25">
      <c r="A32" s="36" t="s">
        <v>36</v>
      </c>
      <c r="B32" s="34">
        <v>1260</v>
      </c>
      <c r="C32" s="34">
        <v>1089.47</v>
      </c>
      <c r="D32" s="35">
        <v>86.47</v>
      </c>
    </row>
    <row r="33" spans="1:4" s="32" customFormat="1" ht="13.2" x14ac:dyDescent="0.25">
      <c r="A33" s="37" t="s">
        <v>29</v>
      </c>
      <c r="B33" s="30">
        <v>1260</v>
      </c>
      <c r="C33" s="30">
        <v>1089.47</v>
      </c>
      <c r="D33" s="31">
        <v>86.47</v>
      </c>
    </row>
    <row r="34" spans="1:4" s="32" customFormat="1" ht="13.2" x14ac:dyDescent="0.25">
      <c r="A34" s="37" t="s">
        <v>30</v>
      </c>
      <c r="B34" s="31">
        <v>0</v>
      </c>
      <c r="C34" s="31">
        <v>935.16</v>
      </c>
      <c r="D34" s="31">
        <v>0</v>
      </c>
    </row>
    <row r="35" spans="1:4" s="32" customFormat="1" ht="13.2" x14ac:dyDescent="0.25">
      <c r="A35" s="37" t="s">
        <v>32</v>
      </c>
      <c r="B35" s="31">
        <v>0</v>
      </c>
      <c r="C35" s="31">
        <v>154.31</v>
      </c>
      <c r="D35" s="31">
        <v>0</v>
      </c>
    </row>
    <row r="36" spans="1:4" s="32" customFormat="1" ht="13.2" x14ac:dyDescent="0.25">
      <c r="A36" s="33" t="s">
        <v>37</v>
      </c>
      <c r="B36" s="34">
        <v>162842</v>
      </c>
      <c r="C36" s="34">
        <v>145567.54999999999</v>
      </c>
      <c r="D36" s="35">
        <v>89.39</v>
      </c>
    </row>
    <row r="37" spans="1:4" s="32" customFormat="1" ht="13.2" x14ac:dyDescent="0.25">
      <c r="A37" s="36" t="s">
        <v>28</v>
      </c>
      <c r="B37" s="34">
        <v>145335</v>
      </c>
      <c r="C37" s="34">
        <v>132930.67000000001</v>
      </c>
      <c r="D37" s="35">
        <v>91.47</v>
      </c>
    </row>
    <row r="38" spans="1:4" s="32" customFormat="1" ht="13.2" x14ac:dyDescent="0.25">
      <c r="A38" s="37" t="s">
        <v>38</v>
      </c>
      <c r="B38" s="30">
        <v>144869</v>
      </c>
      <c r="C38" s="30">
        <v>132531.35</v>
      </c>
      <c r="D38" s="31">
        <v>91.48</v>
      </c>
    </row>
    <row r="39" spans="1:4" s="32" customFormat="1" ht="13.2" x14ac:dyDescent="0.25">
      <c r="A39" s="37" t="s">
        <v>39</v>
      </c>
      <c r="B39" s="31">
        <v>0</v>
      </c>
      <c r="C39" s="30">
        <v>9936.57</v>
      </c>
      <c r="D39" s="31">
        <v>0</v>
      </c>
    </row>
    <row r="40" spans="1:4" s="32" customFormat="1" ht="13.2" x14ac:dyDescent="0.25">
      <c r="A40" s="37" t="s">
        <v>40</v>
      </c>
      <c r="B40" s="31">
        <v>0</v>
      </c>
      <c r="C40" s="31">
        <v>683</v>
      </c>
      <c r="D40" s="31">
        <v>0</v>
      </c>
    </row>
    <row r="41" spans="1:4" s="32" customFormat="1" ht="13.2" x14ac:dyDescent="0.25">
      <c r="A41" s="37" t="s">
        <v>41</v>
      </c>
      <c r="B41" s="31">
        <v>0</v>
      </c>
      <c r="C41" s="30">
        <v>12697.06</v>
      </c>
      <c r="D41" s="31">
        <v>0</v>
      </c>
    </row>
    <row r="42" spans="1:4" s="32" customFormat="1" ht="13.2" x14ac:dyDescent="0.25">
      <c r="A42" s="37" t="s">
        <v>42</v>
      </c>
      <c r="B42" s="31">
        <v>0</v>
      </c>
      <c r="C42" s="30">
        <v>14180.01</v>
      </c>
      <c r="D42" s="31">
        <v>0</v>
      </c>
    </row>
    <row r="43" spans="1:4" s="32" customFormat="1" ht="13.2" x14ac:dyDescent="0.25">
      <c r="A43" s="37" t="s">
        <v>43</v>
      </c>
      <c r="B43" s="31">
        <v>0</v>
      </c>
      <c r="C43" s="31">
        <v>872.88</v>
      </c>
      <c r="D43" s="31">
        <v>0</v>
      </c>
    </row>
    <row r="44" spans="1:4" s="32" customFormat="1" ht="13.2" x14ac:dyDescent="0.25">
      <c r="A44" s="37" t="s">
        <v>44</v>
      </c>
      <c r="B44" s="31">
        <v>0</v>
      </c>
      <c r="C44" s="31">
        <v>162.32</v>
      </c>
      <c r="D44" s="31">
        <v>0</v>
      </c>
    </row>
    <row r="45" spans="1:4" s="32" customFormat="1" ht="13.2" x14ac:dyDescent="0.25">
      <c r="A45" s="37" t="s">
        <v>45</v>
      </c>
      <c r="B45" s="31">
        <v>0</v>
      </c>
      <c r="C45" s="30">
        <v>3728.27</v>
      </c>
      <c r="D45" s="31">
        <v>0</v>
      </c>
    </row>
    <row r="46" spans="1:4" s="32" customFormat="1" ht="13.2" x14ac:dyDescent="0.25">
      <c r="A46" s="37" t="s">
        <v>46</v>
      </c>
      <c r="B46" s="31">
        <v>0</v>
      </c>
      <c r="C46" s="30">
        <v>16225.47</v>
      </c>
      <c r="D46" s="31">
        <v>0</v>
      </c>
    </row>
    <row r="47" spans="1:4" s="32" customFormat="1" ht="13.2" x14ac:dyDescent="0.25">
      <c r="A47" s="37" t="s">
        <v>47</v>
      </c>
      <c r="B47" s="31">
        <v>0</v>
      </c>
      <c r="C47" s="30">
        <v>12704.07</v>
      </c>
      <c r="D47" s="31">
        <v>0</v>
      </c>
    </row>
    <row r="48" spans="1:4" s="32" customFormat="1" ht="13.2" x14ac:dyDescent="0.25">
      <c r="A48" s="37" t="s">
        <v>48</v>
      </c>
      <c r="B48" s="31">
        <v>0</v>
      </c>
      <c r="C48" s="30">
        <v>8486.9699999999993</v>
      </c>
      <c r="D48" s="31">
        <v>0</v>
      </c>
    </row>
    <row r="49" spans="1:4" s="32" customFormat="1" ht="13.2" x14ac:dyDescent="0.25">
      <c r="A49" s="37" t="s">
        <v>49</v>
      </c>
      <c r="B49" s="31">
        <v>0</v>
      </c>
      <c r="C49" s="31">
        <v>51.93</v>
      </c>
      <c r="D49" s="31">
        <v>0</v>
      </c>
    </row>
    <row r="50" spans="1:4" s="32" customFormat="1" ht="13.2" x14ac:dyDescent="0.25">
      <c r="A50" s="37" t="s">
        <v>50</v>
      </c>
      <c r="B50" s="31">
        <v>0</v>
      </c>
      <c r="C50" s="30">
        <v>17731.39</v>
      </c>
      <c r="D50" s="31">
        <v>0</v>
      </c>
    </row>
    <row r="51" spans="1:4" s="32" customFormat="1" ht="13.2" x14ac:dyDescent="0.25">
      <c r="A51" s="37" t="s">
        <v>51</v>
      </c>
      <c r="B51" s="31">
        <v>0</v>
      </c>
      <c r="C51" s="30">
        <v>2407.84</v>
      </c>
      <c r="D51" s="31">
        <v>0</v>
      </c>
    </row>
    <row r="52" spans="1:4" s="32" customFormat="1" ht="13.2" x14ac:dyDescent="0.25">
      <c r="A52" s="37" t="s">
        <v>52</v>
      </c>
      <c r="B52" s="31">
        <v>0</v>
      </c>
      <c r="C52" s="30">
        <v>31862.59</v>
      </c>
      <c r="D52" s="31">
        <v>0</v>
      </c>
    </row>
    <row r="53" spans="1:4" s="32" customFormat="1" ht="13.2" x14ac:dyDescent="0.25">
      <c r="A53" s="37" t="s">
        <v>53</v>
      </c>
      <c r="B53" s="31">
        <v>0</v>
      </c>
      <c r="C53" s="31">
        <v>175.76</v>
      </c>
      <c r="D53" s="31">
        <v>0</v>
      </c>
    </row>
    <row r="54" spans="1:4" s="32" customFormat="1" ht="13.2" x14ac:dyDescent="0.25">
      <c r="A54" s="37" t="s">
        <v>54</v>
      </c>
      <c r="B54" s="31">
        <v>0</v>
      </c>
      <c r="C54" s="31">
        <v>233.69</v>
      </c>
      <c r="D54" s="31">
        <v>0</v>
      </c>
    </row>
    <row r="55" spans="1:4" s="32" customFormat="1" ht="13.2" x14ac:dyDescent="0.25">
      <c r="A55" s="37" t="s">
        <v>55</v>
      </c>
      <c r="B55" s="31">
        <v>0</v>
      </c>
      <c r="C55" s="31">
        <v>391.53</v>
      </c>
      <c r="D55" s="31">
        <v>0</v>
      </c>
    </row>
    <row r="56" spans="1:4" s="32" customFormat="1" ht="13.2" x14ac:dyDescent="0.25">
      <c r="A56" s="37" t="s">
        <v>56</v>
      </c>
      <c r="B56" s="31">
        <v>466</v>
      </c>
      <c r="C56" s="31">
        <v>399.32</v>
      </c>
      <c r="D56" s="31">
        <v>85.69</v>
      </c>
    </row>
    <row r="57" spans="1:4" s="32" customFormat="1" ht="13.2" x14ac:dyDescent="0.25">
      <c r="A57" s="37" t="s">
        <v>57</v>
      </c>
      <c r="B57" s="31">
        <v>0</v>
      </c>
      <c r="C57" s="31">
        <v>391.4</v>
      </c>
      <c r="D57" s="31">
        <v>0</v>
      </c>
    </row>
    <row r="58" spans="1:4" s="32" customFormat="1" ht="13.2" x14ac:dyDescent="0.25">
      <c r="A58" s="37" t="s">
        <v>58</v>
      </c>
      <c r="B58" s="31">
        <v>0</v>
      </c>
      <c r="C58" s="31">
        <v>3.51</v>
      </c>
      <c r="D58" s="31">
        <v>0</v>
      </c>
    </row>
    <row r="59" spans="1:4" s="32" customFormat="1" ht="13.2" x14ac:dyDescent="0.25">
      <c r="A59" s="37" t="s">
        <v>59</v>
      </c>
      <c r="B59" s="31">
        <v>0</v>
      </c>
      <c r="C59" s="31">
        <v>4.41</v>
      </c>
      <c r="D59" s="31">
        <v>0</v>
      </c>
    </row>
    <row r="60" spans="1:4" s="32" customFormat="1" ht="13.2" x14ac:dyDescent="0.25">
      <c r="A60" s="36" t="s">
        <v>60</v>
      </c>
      <c r="B60" s="34">
        <v>2764</v>
      </c>
      <c r="C60" s="35">
        <v>541.62</v>
      </c>
      <c r="D60" s="35">
        <v>19.600000000000001</v>
      </c>
    </row>
    <row r="61" spans="1:4" s="32" customFormat="1" ht="13.2" x14ac:dyDescent="0.25">
      <c r="A61" s="37" t="s">
        <v>38</v>
      </c>
      <c r="B61" s="30">
        <v>2764</v>
      </c>
      <c r="C61" s="31">
        <v>541.62</v>
      </c>
      <c r="D61" s="31">
        <v>19.600000000000001</v>
      </c>
    </row>
    <row r="62" spans="1:4" s="32" customFormat="1" ht="13.2" x14ac:dyDescent="0.25">
      <c r="A62" s="37" t="s">
        <v>61</v>
      </c>
      <c r="B62" s="31">
        <v>0</v>
      </c>
      <c r="C62" s="31">
        <v>541.62</v>
      </c>
      <c r="D62" s="31">
        <v>0</v>
      </c>
    </row>
    <row r="63" spans="1:4" s="32" customFormat="1" ht="26.4" x14ac:dyDescent="0.25">
      <c r="A63" s="36" t="s">
        <v>33</v>
      </c>
      <c r="B63" s="34">
        <v>10693</v>
      </c>
      <c r="C63" s="34">
        <v>9460.51</v>
      </c>
      <c r="D63" s="35">
        <v>88.47</v>
      </c>
    </row>
    <row r="64" spans="1:4" s="32" customFormat="1" ht="13.2" x14ac:dyDescent="0.25">
      <c r="A64" s="37" t="s">
        <v>38</v>
      </c>
      <c r="B64" s="30">
        <v>10109</v>
      </c>
      <c r="C64" s="30">
        <v>9197.91</v>
      </c>
      <c r="D64" s="31">
        <v>90.99</v>
      </c>
    </row>
    <row r="65" spans="1:4" s="32" customFormat="1" ht="13.2" x14ac:dyDescent="0.25">
      <c r="A65" s="37" t="s">
        <v>61</v>
      </c>
      <c r="B65" s="31">
        <v>0</v>
      </c>
      <c r="C65" s="30">
        <v>1221.29</v>
      </c>
      <c r="D65" s="31">
        <v>0</v>
      </c>
    </row>
    <row r="66" spans="1:4" s="32" customFormat="1" ht="13.2" x14ac:dyDescent="0.25">
      <c r="A66" s="37" t="s">
        <v>40</v>
      </c>
      <c r="B66" s="31">
        <v>0</v>
      </c>
      <c r="C66" s="31">
        <v>450.17</v>
      </c>
      <c r="D66" s="31">
        <v>0</v>
      </c>
    </row>
    <row r="67" spans="1:4" s="32" customFormat="1" ht="13.2" x14ac:dyDescent="0.25">
      <c r="A67" s="37" t="s">
        <v>62</v>
      </c>
      <c r="B67" s="31">
        <v>0</v>
      </c>
      <c r="C67" s="30">
        <v>1113.2</v>
      </c>
      <c r="D67" s="31">
        <v>0</v>
      </c>
    </row>
    <row r="68" spans="1:4" s="32" customFormat="1" ht="13.2" x14ac:dyDescent="0.25">
      <c r="A68" s="37" t="s">
        <v>41</v>
      </c>
      <c r="B68" s="31">
        <v>0</v>
      </c>
      <c r="C68" s="30">
        <v>1822.31</v>
      </c>
      <c r="D68" s="31">
        <v>0</v>
      </c>
    </row>
    <row r="69" spans="1:4" s="32" customFormat="1" ht="13.2" x14ac:dyDescent="0.25">
      <c r="A69" s="37" t="s">
        <v>43</v>
      </c>
      <c r="B69" s="31">
        <v>0</v>
      </c>
      <c r="C69" s="31">
        <v>588.07000000000005</v>
      </c>
      <c r="D69" s="31">
        <v>0</v>
      </c>
    </row>
    <row r="70" spans="1:4" s="32" customFormat="1" ht="13.2" x14ac:dyDescent="0.25">
      <c r="A70" s="37" t="s">
        <v>44</v>
      </c>
      <c r="B70" s="31">
        <v>0</v>
      </c>
      <c r="C70" s="30">
        <v>1828.58</v>
      </c>
      <c r="D70" s="31">
        <v>0</v>
      </c>
    </row>
    <row r="71" spans="1:4" s="32" customFormat="1" ht="13.2" x14ac:dyDescent="0.25">
      <c r="A71" s="37" t="s">
        <v>45</v>
      </c>
      <c r="B71" s="31">
        <v>0</v>
      </c>
      <c r="C71" s="31">
        <v>194.01</v>
      </c>
      <c r="D71" s="31">
        <v>0</v>
      </c>
    </row>
    <row r="72" spans="1:4" s="32" customFormat="1" ht="13.2" x14ac:dyDescent="0.25">
      <c r="A72" s="37" t="s">
        <v>46</v>
      </c>
      <c r="B72" s="31">
        <v>0</v>
      </c>
      <c r="C72" s="30">
        <v>1564.75</v>
      </c>
      <c r="D72" s="31">
        <v>0</v>
      </c>
    </row>
    <row r="73" spans="1:4" s="32" customFormat="1" ht="13.2" x14ac:dyDescent="0.25">
      <c r="A73" s="37" t="s">
        <v>50</v>
      </c>
      <c r="B73" s="31">
        <v>0</v>
      </c>
      <c r="C73" s="31">
        <v>77.16</v>
      </c>
      <c r="D73" s="31">
        <v>0</v>
      </c>
    </row>
    <row r="74" spans="1:4" s="32" customFormat="1" ht="13.2" x14ac:dyDescent="0.25">
      <c r="A74" s="37" t="s">
        <v>63</v>
      </c>
      <c r="B74" s="31">
        <v>0</v>
      </c>
      <c r="C74" s="31">
        <v>318.54000000000002</v>
      </c>
      <c r="D74" s="31">
        <v>0</v>
      </c>
    </row>
    <row r="75" spans="1:4" s="32" customFormat="1" ht="13.2" x14ac:dyDescent="0.25">
      <c r="A75" s="37" t="s">
        <v>54</v>
      </c>
      <c r="B75" s="31">
        <v>0</v>
      </c>
      <c r="C75" s="31">
        <v>19.829999999999998</v>
      </c>
      <c r="D75" s="31">
        <v>0</v>
      </c>
    </row>
    <row r="76" spans="1:4" s="32" customFormat="1" ht="13.2" x14ac:dyDescent="0.25">
      <c r="A76" s="37" t="s">
        <v>56</v>
      </c>
      <c r="B76" s="31">
        <v>584</v>
      </c>
      <c r="C76" s="31">
        <v>262.60000000000002</v>
      </c>
      <c r="D76" s="31">
        <v>44.97</v>
      </c>
    </row>
    <row r="77" spans="1:4" s="32" customFormat="1" ht="13.2" x14ac:dyDescent="0.25">
      <c r="A77" s="37" t="s">
        <v>57</v>
      </c>
      <c r="B77" s="31">
        <v>0</v>
      </c>
      <c r="C77" s="31">
        <v>244.71</v>
      </c>
      <c r="D77" s="31">
        <v>0</v>
      </c>
    </row>
    <row r="78" spans="1:4" s="32" customFormat="1" ht="13.2" x14ac:dyDescent="0.25">
      <c r="A78" s="37" t="s">
        <v>58</v>
      </c>
      <c r="B78" s="31">
        <v>0</v>
      </c>
      <c r="C78" s="31">
        <v>17.89</v>
      </c>
      <c r="D78" s="31">
        <v>0</v>
      </c>
    </row>
    <row r="79" spans="1:4" s="32" customFormat="1" ht="13.2" x14ac:dyDescent="0.25">
      <c r="A79" s="36" t="s">
        <v>36</v>
      </c>
      <c r="B79" s="34">
        <v>4050</v>
      </c>
      <c r="C79" s="34">
        <v>2634.75</v>
      </c>
      <c r="D79" s="35">
        <v>65.06</v>
      </c>
    </row>
    <row r="80" spans="1:4" s="32" customFormat="1" ht="13.2" x14ac:dyDescent="0.25">
      <c r="A80" s="37" t="s">
        <v>38</v>
      </c>
      <c r="B80" s="30">
        <v>4050</v>
      </c>
      <c r="C80" s="30">
        <v>2634.75</v>
      </c>
      <c r="D80" s="31">
        <v>65.06</v>
      </c>
    </row>
    <row r="81" spans="1:4" s="32" customFormat="1" ht="13.2" x14ac:dyDescent="0.25">
      <c r="A81" s="37" t="s">
        <v>61</v>
      </c>
      <c r="B81" s="31">
        <v>0</v>
      </c>
      <c r="C81" s="30">
        <v>1362.37</v>
      </c>
      <c r="D81" s="31">
        <v>0</v>
      </c>
    </row>
    <row r="82" spans="1:4" s="32" customFormat="1" ht="13.2" x14ac:dyDescent="0.25">
      <c r="A82" s="37" t="s">
        <v>41</v>
      </c>
      <c r="B82" s="31">
        <v>0</v>
      </c>
      <c r="C82" s="30">
        <v>1031.33</v>
      </c>
      <c r="D82" s="31">
        <v>0</v>
      </c>
    </row>
    <row r="83" spans="1:4" s="32" customFormat="1" ht="13.2" x14ac:dyDescent="0.25">
      <c r="A83" s="37" t="s">
        <v>43</v>
      </c>
      <c r="B83" s="31">
        <v>0</v>
      </c>
      <c r="C83" s="31">
        <v>194.69</v>
      </c>
      <c r="D83" s="31">
        <v>0</v>
      </c>
    </row>
    <row r="84" spans="1:4" s="32" customFormat="1" ht="13.2" x14ac:dyDescent="0.25">
      <c r="A84" s="37" t="s">
        <v>44</v>
      </c>
      <c r="B84" s="31">
        <v>0</v>
      </c>
      <c r="C84" s="31">
        <v>46.36</v>
      </c>
      <c r="D84" s="31">
        <v>0</v>
      </c>
    </row>
    <row r="85" spans="1:4" s="32" customFormat="1" ht="13.2" x14ac:dyDescent="0.25">
      <c r="A85" s="38" t="s">
        <v>64</v>
      </c>
      <c r="B85" s="39">
        <v>167584</v>
      </c>
      <c r="C85" s="39">
        <v>161022.54999999999</v>
      </c>
      <c r="D85" s="40">
        <v>96.08</v>
      </c>
    </row>
    <row r="86" spans="1:4" s="32" customFormat="1" ht="13.2" x14ac:dyDescent="0.25">
      <c r="A86" s="36" t="s">
        <v>28</v>
      </c>
      <c r="B86" s="34">
        <v>13271</v>
      </c>
      <c r="C86" s="34">
        <v>13249.68</v>
      </c>
      <c r="D86" s="35">
        <v>99.84</v>
      </c>
    </row>
    <row r="87" spans="1:4" s="32" customFormat="1" ht="13.2" x14ac:dyDescent="0.25">
      <c r="A87" s="37" t="s">
        <v>38</v>
      </c>
      <c r="B87" s="30">
        <v>12871</v>
      </c>
      <c r="C87" s="30">
        <v>12866</v>
      </c>
      <c r="D87" s="31">
        <v>99.96</v>
      </c>
    </row>
    <row r="88" spans="1:4" s="32" customFormat="1" ht="13.2" x14ac:dyDescent="0.25">
      <c r="A88" s="37" t="s">
        <v>65</v>
      </c>
      <c r="B88" s="31">
        <v>0</v>
      </c>
      <c r="C88" s="31">
        <v>262.8</v>
      </c>
      <c r="D88" s="31">
        <v>0</v>
      </c>
    </row>
    <row r="89" spans="1:4" s="32" customFormat="1" ht="13.2" x14ac:dyDescent="0.25">
      <c r="A89" s="37" t="s">
        <v>50</v>
      </c>
      <c r="B89" s="31">
        <v>0</v>
      </c>
      <c r="C89" s="30">
        <v>9335.6299999999992</v>
      </c>
      <c r="D89" s="31">
        <v>0</v>
      </c>
    </row>
    <row r="90" spans="1:4" s="32" customFormat="1" ht="13.2" x14ac:dyDescent="0.25">
      <c r="A90" s="37" t="s">
        <v>51</v>
      </c>
      <c r="B90" s="31">
        <v>0</v>
      </c>
      <c r="C90" s="31">
        <v>867.85</v>
      </c>
      <c r="D90" s="31">
        <v>0</v>
      </c>
    </row>
    <row r="91" spans="1:4" s="32" customFormat="1" ht="13.2" x14ac:dyDescent="0.25">
      <c r="A91" s="37" t="s">
        <v>52</v>
      </c>
      <c r="B91" s="31">
        <v>0</v>
      </c>
      <c r="C91" s="30">
        <v>2097.5</v>
      </c>
      <c r="D91" s="31">
        <v>0</v>
      </c>
    </row>
    <row r="92" spans="1:4" s="32" customFormat="1" ht="13.2" x14ac:dyDescent="0.25">
      <c r="A92" s="37" t="s">
        <v>66</v>
      </c>
      <c r="B92" s="31">
        <v>0</v>
      </c>
      <c r="C92" s="31">
        <v>302.22000000000003</v>
      </c>
      <c r="D92" s="31">
        <v>0</v>
      </c>
    </row>
    <row r="93" spans="1:4" s="32" customFormat="1" ht="13.2" x14ac:dyDescent="0.25">
      <c r="A93" s="37" t="s">
        <v>67</v>
      </c>
      <c r="B93" s="31">
        <v>400</v>
      </c>
      <c r="C93" s="31">
        <v>383.68</v>
      </c>
      <c r="D93" s="31">
        <v>95.92</v>
      </c>
    </row>
    <row r="94" spans="1:4" s="32" customFormat="1" ht="13.2" x14ac:dyDescent="0.25">
      <c r="A94" s="37" t="s">
        <v>68</v>
      </c>
      <c r="B94" s="31">
        <v>0</v>
      </c>
      <c r="C94" s="31">
        <v>383.68</v>
      </c>
      <c r="D94" s="31">
        <v>0</v>
      </c>
    </row>
    <row r="95" spans="1:4" s="32" customFormat="1" ht="13.2" x14ac:dyDescent="0.25">
      <c r="A95" s="36" t="s">
        <v>60</v>
      </c>
      <c r="B95" s="34">
        <v>1041</v>
      </c>
      <c r="C95" s="34">
        <v>1040.47</v>
      </c>
      <c r="D95" s="35">
        <v>99.95</v>
      </c>
    </row>
    <row r="96" spans="1:4" s="32" customFormat="1" ht="13.2" x14ac:dyDescent="0.25">
      <c r="A96" s="37" t="s">
        <v>38</v>
      </c>
      <c r="B96" s="30">
        <v>1041</v>
      </c>
      <c r="C96" s="30">
        <v>1040.47</v>
      </c>
      <c r="D96" s="31">
        <v>99.95</v>
      </c>
    </row>
    <row r="97" spans="1:4" s="32" customFormat="1" ht="13.2" x14ac:dyDescent="0.25">
      <c r="A97" s="37" t="s">
        <v>69</v>
      </c>
      <c r="B97" s="31">
        <v>0</v>
      </c>
      <c r="C97" s="30">
        <v>1040.47</v>
      </c>
      <c r="D97" s="31">
        <v>0</v>
      </c>
    </row>
    <row r="98" spans="1:4" s="32" customFormat="1" ht="26.4" x14ac:dyDescent="0.25">
      <c r="A98" s="36" t="s">
        <v>33</v>
      </c>
      <c r="B98" s="34">
        <v>64418</v>
      </c>
      <c r="C98" s="34">
        <v>65660.350000000006</v>
      </c>
      <c r="D98" s="35">
        <v>101.93</v>
      </c>
    </row>
    <row r="99" spans="1:4" s="32" customFormat="1" ht="13.2" x14ac:dyDescent="0.25">
      <c r="A99" s="37" t="s">
        <v>38</v>
      </c>
      <c r="B99" s="30">
        <v>64418</v>
      </c>
      <c r="C99" s="30">
        <v>65660.350000000006</v>
      </c>
      <c r="D99" s="31">
        <v>101.93</v>
      </c>
    </row>
    <row r="100" spans="1:4" s="32" customFormat="1" ht="13.2" x14ac:dyDescent="0.25">
      <c r="A100" s="37" t="s">
        <v>65</v>
      </c>
      <c r="B100" s="31">
        <v>0</v>
      </c>
      <c r="C100" s="30">
        <v>3165.77</v>
      </c>
      <c r="D100" s="31">
        <v>0</v>
      </c>
    </row>
    <row r="101" spans="1:4" s="32" customFormat="1" ht="13.2" x14ac:dyDescent="0.25">
      <c r="A101" s="37" t="s">
        <v>50</v>
      </c>
      <c r="B101" s="31">
        <v>0</v>
      </c>
      <c r="C101" s="30">
        <v>53809.82</v>
      </c>
      <c r="D101" s="31">
        <v>0</v>
      </c>
    </row>
    <row r="102" spans="1:4" s="32" customFormat="1" ht="13.2" x14ac:dyDescent="0.25">
      <c r="A102" s="37" t="s">
        <v>51</v>
      </c>
      <c r="B102" s="31">
        <v>0</v>
      </c>
      <c r="C102" s="30">
        <v>1078.45</v>
      </c>
      <c r="D102" s="31">
        <v>0</v>
      </c>
    </row>
    <row r="103" spans="1:4" s="32" customFormat="1" ht="13.2" x14ac:dyDescent="0.25">
      <c r="A103" s="37" t="s">
        <v>52</v>
      </c>
      <c r="B103" s="31">
        <v>0</v>
      </c>
      <c r="C103" s="30">
        <v>3642.46</v>
      </c>
      <c r="D103" s="31">
        <v>0</v>
      </c>
    </row>
    <row r="104" spans="1:4" s="32" customFormat="1" ht="13.2" x14ac:dyDescent="0.25">
      <c r="A104" s="37" t="s">
        <v>66</v>
      </c>
      <c r="B104" s="31">
        <v>0</v>
      </c>
      <c r="C104" s="30">
        <v>1408.92</v>
      </c>
      <c r="D104" s="31">
        <v>0</v>
      </c>
    </row>
    <row r="105" spans="1:4" s="32" customFormat="1" ht="13.2" x14ac:dyDescent="0.25">
      <c r="A105" s="37" t="s">
        <v>69</v>
      </c>
      <c r="B105" s="31">
        <v>0</v>
      </c>
      <c r="C105" s="30">
        <v>2554.9299999999998</v>
      </c>
      <c r="D105" s="31">
        <v>0</v>
      </c>
    </row>
    <row r="106" spans="1:4" s="32" customFormat="1" ht="13.2" x14ac:dyDescent="0.25">
      <c r="A106" s="36" t="s">
        <v>35</v>
      </c>
      <c r="B106" s="34">
        <v>65031</v>
      </c>
      <c r="C106" s="34">
        <v>65031.85</v>
      </c>
      <c r="D106" s="35">
        <v>100</v>
      </c>
    </row>
    <row r="107" spans="1:4" s="32" customFormat="1" ht="13.2" x14ac:dyDescent="0.25">
      <c r="A107" s="37" t="s">
        <v>38</v>
      </c>
      <c r="B107" s="30">
        <v>64925</v>
      </c>
      <c r="C107" s="30">
        <v>64925.69</v>
      </c>
      <c r="D107" s="31">
        <v>100</v>
      </c>
    </row>
    <row r="108" spans="1:4" s="32" customFormat="1" ht="13.2" x14ac:dyDescent="0.25">
      <c r="A108" s="37" t="s">
        <v>65</v>
      </c>
      <c r="B108" s="31">
        <v>0</v>
      </c>
      <c r="C108" s="30">
        <v>9226.3700000000008</v>
      </c>
      <c r="D108" s="31">
        <v>0</v>
      </c>
    </row>
    <row r="109" spans="1:4" s="32" customFormat="1" ht="13.2" x14ac:dyDescent="0.25">
      <c r="A109" s="37" t="s">
        <v>48</v>
      </c>
      <c r="B109" s="31">
        <v>0</v>
      </c>
      <c r="C109" s="30">
        <v>2973.75</v>
      </c>
      <c r="D109" s="31">
        <v>0</v>
      </c>
    </row>
    <row r="110" spans="1:4" s="32" customFormat="1" ht="13.2" x14ac:dyDescent="0.25">
      <c r="A110" s="37" t="s">
        <v>50</v>
      </c>
      <c r="B110" s="31">
        <v>0</v>
      </c>
      <c r="C110" s="30">
        <v>41977.21</v>
      </c>
      <c r="D110" s="31">
        <v>0</v>
      </c>
    </row>
    <row r="111" spans="1:4" s="32" customFormat="1" ht="13.2" x14ac:dyDescent="0.25">
      <c r="A111" s="37" t="s">
        <v>51</v>
      </c>
      <c r="B111" s="31">
        <v>0</v>
      </c>
      <c r="C111" s="30">
        <v>2052.0500000000002</v>
      </c>
      <c r="D111" s="31">
        <v>0</v>
      </c>
    </row>
    <row r="112" spans="1:4" s="32" customFormat="1" ht="13.2" x14ac:dyDescent="0.25">
      <c r="A112" s="37" t="s">
        <v>52</v>
      </c>
      <c r="B112" s="31">
        <v>0</v>
      </c>
      <c r="C112" s="30">
        <v>4311.51</v>
      </c>
      <c r="D112" s="31">
        <v>0</v>
      </c>
    </row>
    <row r="113" spans="1:4" s="32" customFormat="1" ht="13.2" x14ac:dyDescent="0.25">
      <c r="A113" s="37" t="s">
        <v>66</v>
      </c>
      <c r="B113" s="31">
        <v>0</v>
      </c>
      <c r="C113" s="30">
        <v>3201.3</v>
      </c>
      <c r="D113" s="31">
        <v>0</v>
      </c>
    </row>
    <row r="114" spans="1:4" s="32" customFormat="1" ht="13.2" x14ac:dyDescent="0.25">
      <c r="A114" s="37" t="s">
        <v>69</v>
      </c>
      <c r="B114" s="31">
        <v>0</v>
      </c>
      <c r="C114" s="31">
        <v>353.5</v>
      </c>
      <c r="D114" s="31">
        <v>0</v>
      </c>
    </row>
    <row r="115" spans="1:4" s="32" customFormat="1" ht="13.2" x14ac:dyDescent="0.25">
      <c r="A115" s="37" t="s">
        <v>63</v>
      </c>
      <c r="B115" s="31">
        <v>0</v>
      </c>
      <c r="C115" s="31">
        <v>830</v>
      </c>
      <c r="D115" s="31">
        <v>0</v>
      </c>
    </row>
    <row r="116" spans="1:4" s="32" customFormat="1" ht="13.2" x14ac:dyDescent="0.25">
      <c r="A116" s="37" t="s">
        <v>67</v>
      </c>
      <c r="B116" s="31">
        <v>106</v>
      </c>
      <c r="C116" s="31">
        <v>106.16</v>
      </c>
      <c r="D116" s="31">
        <v>100.15</v>
      </c>
    </row>
    <row r="117" spans="1:4" s="32" customFormat="1" ht="13.2" x14ac:dyDescent="0.25">
      <c r="A117" s="37" t="s">
        <v>68</v>
      </c>
      <c r="B117" s="31">
        <v>0</v>
      </c>
      <c r="C117" s="31">
        <v>106.16</v>
      </c>
      <c r="D117" s="31">
        <v>0</v>
      </c>
    </row>
    <row r="118" spans="1:4" s="32" customFormat="1" ht="13.2" x14ac:dyDescent="0.25">
      <c r="A118" s="36" t="s">
        <v>36</v>
      </c>
      <c r="B118" s="34">
        <v>23823</v>
      </c>
      <c r="C118" s="34">
        <v>16040.2</v>
      </c>
      <c r="D118" s="35">
        <v>67.33</v>
      </c>
    </row>
    <row r="119" spans="1:4" s="32" customFormat="1" ht="13.2" x14ac:dyDescent="0.25">
      <c r="A119" s="37" t="s">
        <v>38</v>
      </c>
      <c r="B119" s="30">
        <v>23273</v>
      </c>
      <c r="C119" s="30">
        <v>15868.63</v>
      </c>
      <c r="D119" s="31">
        <v>68.180000000000007</v>
      </c>
    </row>
    <row r="120" spans="1:4" s="32" customFormat="1" ht="13.2" x14ac:dyDescent="0.25">
      <c r="A120" s="37" t="s">
        <v>65</v>
      </c>
      <c r="B120" s="31">
        <v>0</v>
      </c>
      <c r="C120" s="30">
        <v>4921.25</v>
      </c>
      <c r="D120" s="31">
        <v>0</v>
      </c>
    </row>
    <row r="121" spans="1:4" s="32" customFormat="1" ht="13.2" x14ac:dyDescent="0.25">
      <c r="A121" s="37" t="s">
        <v>50</v>
      </c>
      <c r="B121" s="31">
        <v>0</v>
      </c>
      <c r="C121" s="30">
        <v>7234.45</v>
      </c>
      <c r="D121" s="31">
        <v>0</v>
      </c>
    </row>
    <row r="122" spans="1:4" s="32" customFormat="1" ht="13.2" x14ac:dyDescent="0.25">
      <c r="A122" s="37" t="s">
        <v>52</v>
      </c>
      <c r="B122" s="31">
        <v>0</v>
      </c>
      <c r="C122" s="30">
        <v>1797.5</v>
      </c>
      <c r="D122" s="31">
        <v>0</v>
      </c>
    </row>
    <row r="123" spans="1:4" s="32" customFormat="1" ht="13.2" x14ac:dyDescent="0.25">
      <c r="A123" s="37" t="s">
        <v>69</v>
      </c>
      <c r="B123" s="31">
        <v>0</v>
      </c>
      <c r="C123" s="30">
        <v>1915.43</v>
      </c>
      <c r="D123" s="31">
        <v>0</v>
      </c>
    </row>
    <row r="124" spans="1:4" s="32" customFormat="1" ht="13.2" x14ac:dyDescent="0.25">
      <c r="A124" s="37" t="s">
        <v>67</v>
      </c>
      <c r="B124" s="31">
        <v>550</v>
      </c>
      <c r="C124" s="31">
        <v>171.57</v>
      </c>
      <c r="D124" s="31">
        <v>31.19</v>
      </c>
    </row>
    <row r="125" spans="1:4" s="32" customFormat="1" ht="13.2" x14ac:dyDescent="0.25">
      <c r="A125" s="37" t="s">
        <v>68</v>
      </c>
      <c r="B125" s="31">
        <v>0</v>
      </c>
      <c r="C125" s="31">
        <v>171.57</v>
      </c>
      <c r="D125" s="31">
        <v>0</v>
      </c>
    </row>
    <row r="126" spans="1:4" s="32" customFormat="1" ht="13.2" x14ac:dyDescent="0.25">
      <c r="A126" s="38" t="s">
        <v>70</v>
      </c>
      <c r="B126" s="39">
        <v>153361</v>
      </c>
      <c r="C126" s="39">
        <v>129772.07</v>
      </c>
      <c r="D126" s="40">
        <v>84.62</v>
      </c>
    </row>
    <row r="127" spans="1:4" s="32" customFormat="1" ht="13.2" x14ac:dyDescent="0.25">
      <c r="A127" s="36" t="s">
        <v>60</v>
      </c>
      <c r="B127" s="34">
        <v>4595</v>
      </c>
      <c r="C127" s="34">
        <v>3375</v>
      </c>
      <c r="D127" s="35">
        <v>73.45</v>
      </c>
    </row>
    <row r="128" spans="1:4" s="32" customFormat="1" ht="13.2" x14ac:dyDescent="0.25">
      <c r="A128" s="37" t="s">
        <v>71</v>
      </c>
      <c r="B128" s="30">
        <v>2095</v>
      </c>
      <c r="C128" s="30">
        <v>2095</v>
      </c>
      <c r="D128" s="31">
        <v>100</v>
      </c>
    </row>
    <row r="129" spans="1:4" s="32" customFormat="1" ht="13.2" x14ac:dyDescent="0.25">
      <c r="A129" s="37" t="s">
        <v>72</v>
      </c>
      <c r="B129" s="31">
        <v>0</v>
      </c>
      <c r="C129" s="31">
        <v>220</v>
      </c>
      <c r="D129" s="31">
        <v>0</v>
      </c>
    </row>
    <row r="130" spans="1:4" s="32" customFormat="1" ht="13.2" x14ac:dyDescent="0.25">
      <c r="A130" s="37" t="s">
        <v>73</v>
      </c>
      <c r="B130" s="31">
        <v>0</v>
      </c>
      <c r="C130" s="30">
        <v>1875</v>
      </c>
      <c r="D130" s="31">
        <v>0</v>
      </c>
    </row>
    <row r="131" spans="1:4" s="32" customFormat="1" ht="13.2" x14ac:dyDescent="0.25">
      <c r="A131" s="37" t="s">
        <v>67</v>
      </c>
      <c r="B131" s="30">
        <v>2500</v>
      </c>
      <c r="C131" s="30">
        <v>1280</v>
      </c>
      <c r="D131" s="31">
        <v>51.2</v>
      </c>
    </row>
    <row r="132" spans="1:4" s="32" customFormat="1" ht="13.2" x14ac:dyDescent="0.25">
      <c r="A132" s="37" t="s">
        <v>74</v>
      </c>
      <c r="B132" s="31">
        <v>0</v>
      </c>
      <c r="C132" s="30">
        <v>1280</v>
      </c>
      <c r="D132" s="31">
        <v>0</v>
      </c>
    </row>
    <row r="133" spans="1:4" s="32" customFormat="1" ht="13.2" x14ac:dyDescent="0.25">
      <c r="A133" s="36" t="s">
        <v>35</v>
      </c>
      <c r="B133" s="34">
        <v>41096</v>
      </c>
      <c r="C133" s="34">
        <v>41095.5</v>
      </c>
      <c r="D133" s="35">
        <v>100</v>
      </c>
    </row>
    <row r="134" spans="1:4" s="32" customFormat="1" ht="13.2" x14ac:dyDescent="0.25">
      <c r="A134" s="37" t="s">
        <v>67</v>
      </c>
      <c r="B134" s="30">
        <v>41096</v>
      </c>
      <c r="C134" s="30">
        <v>41095.5</v>
      </c>
      <c r="D134" s="31">
        <v>100</v>
      </c>
    </row>
    <row r="135" spans="1:4" s="32" customFormat="1" ht="13.2" x14ac:dyDescent="0.25">
      <c r="A135" s="37" t="s">
        <v>75</v>
      </c>
      <c r="B135" s="31">
        <v>0</v>
      </c>
      <c r="C135" s="30">
        <v>1259</v>
      </c>
      <c r="D135" s="31">
        <v>0</v>
      </c>
    </row>
    <row r="136" spans="1:4" s="32" customFormat="1" ht="13.2" x14ac:dyDescent="0.25">
      <c r="A136" s="37" t="s">
        <v>76</v>
      </c>
      <c r="B136" s="31">
        <v>0</v>
      </c>
      <c r="C136" s="30">
        <v>39816.839999999997</v>
      </c>
      <c r="D136" s="31">
        <v>0</v>
      </c>
    </row>
    <row r="137" spans="1:4" s="32" customFormat="1" ht="13.2" x14ac:dyDescent="0.25">
      <c r="A137" s="37" t="s">
        <v>68</v>
      </c>
      <c r="B137" s="31">
        <v>0</v>
      </c>
      <c r="C137" s="31">
        <v>19.66</v>
      </c>
      <c r="D137" s="31">
        <v>0</v>
      </c>
    </row>
    <row r="138" spans="1:4" s="32" customFormat="1" ht="13.2" x14ac:dyDescent="0.25">
      <c r="A138" s="36" t="s">
        <v>77</v>
      </c>
      <c r="B138" s="34">
        <v>15000</v>
      </c>
      <c r="C138" s="34">
        <v>3262.38</v>
      </c>
      <c r="D138" s="35">
        <v>21.75</v>
      </c>
    </row>
    <row r="139" spans="1:4" s="32" customFormat="1" ht="13.2" x14ac:dyDescent="0.25">
      <c r="A139" s="37" t="s">
        <v>67</v>
      </c>
      <c r="B139" s="30">
        <v>15000</v>
      </c>
      <c r="C139" s="30">
        <v>3262.38</v>
      </c>
      <c r="D139" s="31">
        <v>21.75</v>
      </c>
    </row>
    <row r="140" spans="1:4" s="32" customFormat="1" ht="13.2" x14ac:dyDescent="0.25">
      <c r="A140" s="37" t="s">
        <v>75</v>
      </c>
      <c r="B140" s="31">
        <v>0</v>
      </c>
      <c r="C140" s="30">
        <v>2363.38</v>
      </c>
      <c r="D140" s="31">
        <v>0</v>
      </c>
    </row>
    <row r="141" spans="1:4" s="32" customFormat="1" ht="13.2" x14ac:dyDescent="0.25">
      <c r="A141" s="37" t="s">
        <v>74</v>
      </c>
      <c r="B141" s="31">
        <v>0</v>
      </c>
      <c r="C141" s="31">
        <v>899</v>
      </c>
      <c r="D141" s="31">
        <v>0</v>
      </c>
    </row>
    <row r="142" spans="1:4" s="32" customFormat="1" ht="13.2" x14ac:dyDescent="0.25">
      <c r="A142" s="36" t="s">
        <v>78</v>
      </c>
      <c r="B142" s="34">
        <v>60000</v>
      </c>
      <c r="C142" s="34">
        <v>59865.23</v>
      </c>
      <c r="D142" s="35">
        <v>99.78</v>
      </c>
    </row>
    <row r="143" spans="1:4" s="32" customFormat="1" ht="13.2" x14ac:dyDescent="0.25">
      <c r="A143" s="37" t="s">
        <v>67</v>
      </c>
      <c r="B143" s="30">
        <v>60000</v>
      </c>
      <c r="C143" s="30">
        <v>59865.23</v>
      </c>
      <c r="D143" s="31">
        <v>99.78</v>
      </c>
    </row>
    <row r="144" spans="1:4" s="32" customFormat="1" ht="13.2" x14ac:dyDescent="0.25">
      <c r="A144" s="37" t="s">
        <v>74</v>
      </c>
      <c r="B144" s="31">
        <v>0</v>
      </c>
      <c r="C144" s="31">
        <v>865.23</v>
      </c>
      <c r="D144" s="31">
        <v>0</v>
      </c>
    </row>
    <row r="145" spans="1:4" s="32" customFormat="1" ht="13.2" x14ac:dyDescent="0.25">
      <c r="A145" s="37" t="s">
        <v>76</v>
      </c>
      <c r="B145" s="31">
        <v>0</v>
      </c>
      <c r="C145" s="30">
        <v>59000</v>
      </c>
      <c r="D145" s="31">
        <v>0</v>
      </c>
    </row>
    <row r="146" spans="1:4" s="32" customFormat="1" ht="13.2" x14ac:dyDescent="0.25">
      <c r="A146" s="36" t="s">
        <v>79</v>
      </c>
      <c r="B146" s="34">
        <v>32670</v>
      </c>
      <c r="C146" s="34">
        <v>22173.96</v>
      </c>
      <c r="D146" s="35">
        <v>67.87</v>
      </c>
    </row>
    <row r="147" spans="1:4" s="32" customFormat="1" ht="13.2" x14ac:dyDescent="0.25">
      <c r="A147" s="37" t="s">
        <v>71</v>
      </c>
      <c r="B147" s="31">
        <v>0</v>
      </c>
      <c r="C147" s="31">
        <v>0</v>
      </c>
      <c r="D147" s="31">
        <v>0</v>
      </c>
    </row>
    <row r="148" spans="1:4" s="32" customFormat="1" ht="13.2" x14ac:dyDescent="0.25">
      <c r="A148" s="37" t="s">
        <v>73</v>
      </c>
      <c r="B148" s="31">
        <v>0</v>
      </c>
      <c r="C148" s="31">
        <v>0</v>
      </c>
      <c r="D148" s="31">
        <v>0</v>
      </c>
    </row>
    <row r="149" spans="1:4" s="32" customFormat="1" ht="13.2" x14ac:dyDescent="0.25">
      <c r="A149" s="37" t="s">
        <v>67</v>
      </c>
      <c r="B149" s="30">
        <v>32670</v>
      </c>
      <c r="C149" s="30">
        <v>22173.96</v>
      </c>
      <c r="D149" s="31">
        <v>67.87</v>
      </c>
    </row>
    <row r="150" spans="1:4" s="32" customFormat="1" ht="13.2" x14ac:dyDescent="0.25">
      <c r="A150" s="37" t="s">
        <v>75</v>
      </c>
      <c r="B150" s="31">
        <v>0</v>
      </c>
      <c r="C150" s="30">
        <v>1428.3</v>
      </c>
      <c r="D150" s="31">
        <v>0</v>
      </c>
    </row>
    <row r="151" spans="1:4" s="32" customFormat="1" ht="13.2" x14ac:dyDescent="0.25">
      <c r="A151" s="37" t="s">
        <v>76</v>
      </c>
      <c r="B151" s="31">
        <v>0</v>
      </c>
      <c r="C151" s="30">
        <v>20745.66</v>
      </c>
      <c r="D151" s="31">
        <v>0</v>
      </c>
    </row>
  </sheetData>
  <mergeCells count="2">
    <mergeCell ref="A4:D4"/>
    <mergeCell ref="A2:D2"/>
  </mergeCells>
  <pageMargins left="0.74803149606299213" right="0.74803149606299213" top="0.98425196850393704" bottom="0.98425196850393704" header="0.51181102362204722" footer="0.51181102362204722"/>
  <pageSetup paperSize="9" scale="7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R13" sqref="R13"/>
    </sheetView>
  </sheetViews>
  <sheetFormatPr defaultColWidth="9.109375" defaultRowHeight="14.4" x14ac:dyDescent="0.3"/>
  <cols>
    <col min="1" max="1" width="5.6640625" style="148" customWidth="1"/>
    <col min="2" max="2" width="45.6640625" style="148" customWidth="1" collapsed="1"/>
    <col min="3" max="5" width="13.6640625" style="148" customWidth="1" collapsed="1"/>
    <col min="6" max="6" width="10.6640625" style="148" customWidth="1" collapsed="1"/>
    <col min="7" max="16384" width="9.109375" style="148"/>
  </cols>
  <sheetData>
    <row r="3" spans="1:6" x14ac:dyDescent="0.3">
      <c r="B3" s="148" t="s">
        <v>169</v>
      </c>
    </row>
    <row r="7" spans="1:6" ht="27" customHeight="1" x14ac:dyDescent="0.3">
      <c r="A7" s="158" t="s">
        <v>170</v>
      </c>
      <c r="B7" s="159" t="s">
        <v>168</v>
      </c>
      <c r="C7" s="158" t="s">
        <v>167</v>
      </c>
      <c r="D7" s="159" t="s">
        <v>166</v>
      </c>
      <c r="E7" s="158" t="s">
        <v>165</v>
      </c>
      <c r="F7" s="158" t="s">
        <v>83</v>
      </c>
    </row>
    <row r="8" spans="1:6" s="155" customFormat="1" ht="13.5" customHeight="1" x14ac:dyDescent="0.3">
      <c r="A8" s="156"/>
      <c r="B8" s="157">
        <v>2</v>
      </c>
      <c r="C8" s="156">
        <v>3</v>
      </c>
      <c r="D8" s="157">
        <v>4</v>
      </c>
      <c r="E8" s="157">
        <v>5</v>
      </c>
      <c r="F8" s="156" t="s">
        <v>175</v>
      </c>
    </row>
    <row r="9" spans="1:6" x14ac:dyDescent="0.3">
      <c r="A9" s="160" t="s">
        <v>171</v>
      </c>
      <c r="B9" s="154" t="s">
        <v>164</v>
      </c>
      <c r="C9" s="153">
        <v>255947</v>
      </c>
      <c r="D9" s="153">
        <v>255947</v>
      </c>
      <c r="E9" s="153">
        <v>245827.94</v>
      </c>
      <c r="F9" s="152">
        <v>96.05</v>
      </c>
    </row>
    <row r="10" spans="1:6" x14ac:dyDescent="0.3">
      <c r="A10" s="160" t="s">
        <v>172</v>
      </c>
      <c r="B10" s="154" t="s">
        <v>163</v>
      </c>
      <c r="C10" s="153">
        <v>128449</v>
      </c>
      <c r="D10" s="153">
        <v>128449</v>
      </c>
      <c r="E10" s="153">
        <v>111175.66</v>
      </c>
      <c r="F10" s="152">
        <v>86.55</v>
      </c>
    </row>
    <row r="11" spans="1:6" x14ac:dyDescent="0.3">
      <c r="A11" s="160" t="s">
        <v>173</v>
      </c>
      <c r="B11" s="154" t="s">
        <v>162</v>
      </c>
      <c r="C11" s="153">
        <v>122744</v>
      </c>
      <c r="D11" s="153">
        <v>122744</v>
      </c>
      <c r="E11" s="153">
        <v>116186.41</v>
      </c>
      <c r="F11" s="152">
        <v>94.66</v>
      </c>
    </row>
    <row r="12" spans="1:6" x14ac:dyDescent="0.3">
      <c r="A12" s="160" t="s">
        <v>174</v>
      </c>
      <c r="B12" s="154" t="s">
        <v>161</v>
      </c>
      <c r="C12" s="153">
        <v>152475</v>
      </c>
      <c r="D12" s="153">
        <v>152475</v>
      </c>
      <c r="E12" s="153">
        <v>128887.18</v>
      </c>
      <c r="F12" s="152">
        <v>84.53</v>
      </c>
    </row>
    <row r="13" spans="1:6" x14ac:dyDescent="0.3">
      <c r="A13" s="159"/>
      <c r="B13" s="151" t="s">
        <v>160</v>
      </c>
      <c r="C13" s="150">
        <f>SUM(C9:C12)</f>
        <v>659615</v>
      </c>
      <c r="D13" s="150">
        <f>SUM(D9:D12)</f>
        <v>659615</v>
      </c>
      <c r="E13" s="150">
        <f>SUM(E9:E12)</f>
        <v>602077.18999999994</v>
      </c>
      <c r="F13" s="149">
        <f>E13/D13*100</f>
        <v>91.277061619277902</v>
      </c>
    </row>
  </sheetData>
  <sortState ref="A8:F13">
    <sortCondition sortBy="cellColor" ref="A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SAŽETAK</vt:lpstr>
      <vt:lpstr>Račun P i R</vt:lpstr>
      <vt:lpstr>P i R prema izvorima</vt:lpstr>
      <vt:lpstr>Rashodi -funkcijska</vt:lpstr>
      <vt:lpstr>Posebni dio</vt:lpstr>
      <vt:lpstr>Za Grad</vt:lpstr>
      <vt:lpstr>'Posebni dio'!Print_Area</vt:lpstr>
      <vt:lpstr>'Posebni dio'!Print_Titles</vt:lpstr>
      <vt:lpstr>'Račun P i 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Butorac Kušić Lidija</cp:lastModifiedBy>
  <cp:lastPrinted>2024-03-14T14:07:49Z</cp:lastPrinted>
  <dcterms:created xsi:type="dcterms:W3CDTF">2022-08-12T12:51:27Z</dcterms:created>
  <dcterms:modified xsi:type="dcterms:W3CDTF">2024-07-12T14:49:37Z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