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V\2024\2024.07.30\"/>
    </mc:Choice>
  </mc:AlternateContent>
  <bookViews>
    <workbookView xWindow="-108" yWindow="-108" windowWidth="19416" windowHeight="10416" activeTab="4"/>
  </bookViews>
  <sheets>
    <sheet name="SAŽETAK" sheetId="1" r:id="rId1"/>
    <sheet name="Račun prihoda i rashoda" sheetId="13" r:id="rId2"/>
    <sheet name="Rashodi i prihodi prema izvoru" sheetId="14" r:id="rId3"/>
    <sheet name="Rashodi prema funkcijskoj k " sheetId="11" r:id="rId4"/>
    <sheet name="Programska klasifikacija" sheetId="7" r:id="rId5"/>
  </sheets>
  <definedNames>
    <definedName name="_xlnm.Print_Area" localSheetId="4">'Programska klasifikacija'!$A$1:$E$145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J30" i="1" s="1"/>
  <c r="K31" i="1"/>
  <c r="I33" i="1"/>
  <c r="H33" i="1"/>
  <c r="G33" i="1"/>
  <c r="K30" i="1" l="1"/>
  <c r="K33" i="1"/>
  <c r="E143" i="7" l="1"/>
  <c r="E142" i="7"/>
  <c r="E133" i="7"/>
  <c r="E129" i="7"/>
  <c r="E128" i="7"/>
  <c r="E127" i="7"/>
  <c r="E122" i="7"/>
  <c r="E121" i="7"/>
  <c r="E117" i="7"/>
  <c r="E116" i="7"/>
  <c r="E108" i="7"/>
  <c r="E107" i="7"/>
  <c r="E89" i="7"/>
  <c r="E101" i="7"/>
  <c r="E100" i="7"/>
  <c r="E98" i="7"/>
  <c r="E97" i="7"/>
  <c r="E95" i="7"/>
  <c r="E91" i="7"/>
  <c r="E90" i="7"/>
  <c r="E87" i="7"/>
  <c r="E86" i="7"/>
  <c r="E83" i="7"/>
  <c r="E82" i="7"/>
  <c r="E80" i="7"/>
  <c r="E79" i="7"/>
  <c r="E77" i="7"/>
  <c r="E58" i="7"/>
  <c r="E65" i="7"/>
  <c r="E64" i="7"/>
  <c r="E62" i="7"/>
  <c r="E61" i="7"/>
  <c r="E41" i="7"/>
  <c r="E40" i="7"/>
  <c r="E39" i="7"/>
  <c r="E32" i="7"/>
  <c r="E31" i="7"/>
  <c r="E27" i="7"/>
  <c r="E26" i="7"/>
  <c r="E22" i="7"/>
  <c r="E21" i="7"/>
  <c r="E20" i="7"/>
  <c r="E19" i="7"/>
  <c r="E10" i="7"/>
  <c r="E11" i="7"/>
  <c r="E12" i="7"/>
  <c r="E13" i="7"/>
  <c r="E14" i="7"/>
  <c r="E15" i="7"/>
  <c r="E16" i="7"/>
  <c r="E17" i="7"/>
  <c r="E9" i="7"/>
  <c r="G9" i="11"/>
  <c r="G10" i="11"/>
  <c r="F9" i="11"/>
  <c r="F10" i="11"/>
  <c r="F8" i="11"/>
  <c r="H7" i="14"/>
  <c r="G7" i="14"/>
  <c r="G8" i="11"/>
  <c r="E40" i="13"/>
  <c r="F40" i="13"/>
  <c r="G40" i="13" s="1"/>
  <c r="D40" i="13"/>
  <c r="H40" i="13" l="1"/>
  <c r="H33" i="13"/>
  <c r="H32" i="13"/>
  <c r="H21" i="14"/>
  <c r="H23" i="14"/>
  <c r="H24" i="14"/>
  <c r="G21" i="14"/>
  <c r="G23" i="14"/>
  <c r="G24" i="14"/>
  <c r="H28" i="14"/>
  <c r="H29" i="14"/>
  <c r="H30" i="14"/>
  <c r="H31" i="14"/>
  <c r="H32" i="14"/>
  <c r="H33" i="14"/>
  <c r="H34" i="14"/>
  <c r="H35" i="14"/>
  <c r="H36" i="14"/>
  <c r="H37" i="14"/>
  <c r="H38" i="14"/>
  <c r="H40" i="14"/>
  <c r="H41" i="14"/>
  <c r="H27" i="14"/>
  <c r="G28" i="14"/>
  <c r="G29" i="14"/>
  <c r="G30" i="14"/>
  <c r="G31" i="14"/>
  <c r="G32" i="14"/>
  <c r="G33" i="14"/>
  <c r="G34" i="14"/>
  <c r="G35" i="14"/>
  <c r="G36" i="14"/>
  <c r="G37" i="14"/>
  <c r="G38" i="14"/>
  <c r="G40" i="14"/>
  <c r="G41" i="14"/>
  <c r="G27" i="14"/>
  <c r="G6" i="14"/>
  <c r="H6" i="14"/>
  <c r="G8" i="14"/>
  <c r="H8" i="14"/>
  <c r="G9" i="14"/>
  <c r="H9" i="14"/>
  <c r="G10" i="14"/>
  <c r="H10" i="14"/>
  <c r="G11" i="14"/>
  <c r="H11" i="14"/>
  <c r="G12" i="14"/>
  <c r="H12" i="14"/>
  <c r="G13" i="14"/>
  <c r="H13" i="14"/>
  <c r="G14" i="14"/>
  <c r="H14" i="14"/>
  <c r="G15" i="14"/>
  <c r="H15" i="14"/>
  <c r="G16" i="14"/>
  <c r="H16" i="14"/>
  <c r="G42" i="13"/>
  <c r="G43" i="13"/>
  <c r="G44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4" i="13"/>
  <c r="G85" i="13"/>
  <c r="G86" i="13"/>
  <c r="G87" i="13"/>
  <c r="G88" i="13"/>
  <c r="G89" i="13"/>
  <c r="G91" i="13"/>
  <c r="G93" i="13"/>
  <c r="G94" i="13"/>
  <c r="H42" i="13"/>
  <c r="H41" i="13"/>
  <c r="G41" i="13"/>
  <c r="G24" i="13" l="1"/>
  <c r="G23" i="13"/>
  <c r="H22" i="13"/>
  <c r="G22" i="13"/>
  <c r="G21" i="13"/>
  <c r="G20" i="13"/>
  <c r="G19" i="13"/>
  <c r="G18" i="13"/>
  <c r="H17" i="13"/>
  <c r="G17" i="13"/>
  <c r="G16" i="13"/>
  <c r="G15" i="13"/>
  <c r="H14" i="13"/>
  <c r="G14" i="13"/>
  <c r="G13" i="13"/>
  <c r="G12" i="13"/>
  <c r="H11" i="13"/>
  <c r="G11" i="13"/>
  <c r="H10" i="13"/>
  <c r="G10" i="13"/>
  <c r="K15" i="1" l="1"/>
  <c r="K14" i="1"/>
  <c r="K11" i="1"/>
  <c r="J11" i="1"/>
  <c r="J14" i="1"/>
  <c r="J15" i="1"/>
  <c r="H13" i="1"/>
  <c r="I13" i="1"/>
  <c r="H10" i="1"/>
  <c r="I10" i="1"/>
  <c r="G13" i="1"/>
  <c r="G10" i="1"/>
  <c r="K13" i="1" l="1"/>
  <c r="H16" i="1"/>
  <c r="I16" i="1"/>
  <c r="J13" i="1"/>
  <c r="K10" i="1"/>
  <c r="J10" i="1"/>
  <c r="G16" i="1"/>
  <c r="J16" i="1" l="1"/>
</calcChain>
</file>

<file path=xl/sharedStrings.xml><?xml version="1.0" encoding="utf-8"?>
<sst xmlns="http://schemas.openxmlformats.org/spreadsheetml/2006/main" count="596" uniqueCount="236">
  <si>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</si>
  <si>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</si>
  <si>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</si>
  <si>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</si>
  <si>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</si>
  <si>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</si>
  <si>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</si>
  <si>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</si>
  <si>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</si>
  <si>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</si>
  <si>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</si>
  <si>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</si>
  <si>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</si>
  <si>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</si>
  <si>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</si>
  <si>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</si>
  <si>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</si>
  <si>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</si>
  <si>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</si>
  <si>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</si>
  <si>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</si>
  <si>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UKUPNO RASHODI</t>
  </si>
  <si>
    <t>IZVJEŠTAJ O PRIHODIMA I RASHODIMA PREMA IZVORIMA FINANCIRANJA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</si>
  <si>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</si>
  <si>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</si>
  <si>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</si>
  <si>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</si>
  <si>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</si>
  <si>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</si>
  <si>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</si>
  <si>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</si>
  <si>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</si>
  <si>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</si>
  <si>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</si>
  <si>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</si>
  <si>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</si>
  <si>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</si>
  <si>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</si>
  <si>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</si>
  <si>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</si>
  <si>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IZVRŠENJE 
1.-6.2023. </t>
  </si>
  <si>
    <t>IZVJEŠTAJ PO PROGRAMSKOJ KLASIFIKACIJI</t>
  </si>
  <si>
    <t xml:space="preserve">Napomena:  </t>
  </si>
  <si>
    <t xml:space="preserve">IZVRŠENJE 
1.-6.2024. </t>
  </si>
  <si>
    <t xml:space="preserve">** AKO Opći i Posebni dio polugodišnjeg izvještaja ne sadrži "TEKUĆI PLAN 2024.", "INDEKS"("IZVRŠENJE 1.-6.2024."/"TEKUĆI PLAN 2024.") iskazuje se kao "IZVRŠENJE 1.-6.2024."/"IZVORNI PLAN 2024." ODNOSNO "REBALANS 2024."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</si>
  <si>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</si>
  <si>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IZVJEŠTAJ O IZVRŠENJU FINANCIJSKOG PLANA ART-KINA ZA PRVO POLUGODIŠTE 2024. </t>
  </si>
  <si>
    <t>REBALANS 2024.*</t>
  </si>
  <si>
    <t>5=4/2*100</t>
  </si>
  <si>
    <t>6=4/3*100</t>
  </si>
  <si>
    <t>REBALANS 2024.</t>
  </si>
  <si>
    <t>6</t>
  </si>
  <si>
    <t>63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</si>
  <si>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</si>
  <si>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</si>
  <si>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</si>
  <si>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</si>
  <si>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</si>
  <si>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</si>
  <si>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</si>
  <si>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</si>
  <si>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</si>
  <si>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</si>
  <si>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</si>
  <si>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 i prihodi od donacija te povrati po protestiranim jamstvima</t>
  </si>
  <si>
    <t>661</t>
  </si>
  <si>
    <t>6615</t>
  </si>
  <si>
    <t>Prihodi od pruženih usluga</t>
  </si>
  <si>
    <t>663</t>
  </si>
  <si>
    <t>Donacije od pravnih i fizičkih osoba izvan općeg proračuna i povrat donacija po protestiranim jamstvima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</si>
  <si>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</si>
  <si>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</si>
  <si>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</si>
  <si>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</si>
  <si>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</si>
  <si>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</si>
  <si>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</si>
  <si>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</si>
  <si>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</si>
  <si>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</si>
  <si>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-</t>
  </si>
  <si>
    <t>9</t>
  </si>
  <si>
    <t>Vlastiti izvori</t>
  </si>
  <si>
    <t>92</t>
  </si>
  <si>
    <t>Rezultat poslovanja</t>
  </si>
  <si>
    <t xml:space="preserve"> VIŠAK KORIŠTEN ZA POKRIĆE RASHODA</t>
  </si>
  <si>
    <t>PRIHODI</t>
  </si>
  <si>
    <t>RASHODI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</si>
  <si>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</si>
  <si>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</si>
  <si>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</si>
  <si>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</si>
  <si>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</si>
  <si>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</si>
  <si>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</si>
  <si>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</si>
  <si>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</si>
  <si>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</si>
  <si>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</si>
  <si>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</si>
  <si>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</si>
  <si>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</si>
  <si>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</si>
  <si>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</si>
  <si>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</si>
  <si>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</si>
  <si>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</si>
  <si>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</si>
  <si>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</si>
  <si>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</si>
  <si>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</si>
  <si>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</si>
  <si>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</si>
  <si>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</si>
  <si>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</si>
  <si>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</si>
  <si>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</si>
  <si>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</si>
  <si>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</si>
  <si>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</si>
  <si>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</si>
  <si>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Nematerijalna imovina</t>
  </si>
  <si>
    <t>Ostala prava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</si>
  <si>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</si>
  <si>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</si>
  <si>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</si>
  <si>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</si>
  <si>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</si>
  <si>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Knjige, umjetnička djela i ostale izložbene vrijednosti</t>
  </si>
  <si>
    <t>Knjige</t>
  </si>
  <si>
    <t>3</t>
  </si>
  <si>
    <t>31</t>
  </si>
  <si>
    <t>311</t>
  </si>
  <si>
    <t>3111</t>
  </si>
  <si>
    <t>3113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</si>
  <si>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</si>
  <si>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</si>
  <si>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</si>
  <si>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</si>
  <si>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</si>
  <si>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</si>
  <si>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</si>
  <si>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</si>
  <si>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</si>
  <si>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3214</t>
  </si>
  <si>
    <t>322</t>
  </si>
  <si>
    <t>3221</t>
  </si>
  <si>
    <t>3223</t>
  </si>
  <si>
    <t>3224</t>
  </si>
  <si>
    <t>3225</t>
  </si>
  <si>
    <t>323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</si>
  <si>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</si>
  <si>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</si>
  <si>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</si>
  <si>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</si>
  <si>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</si>
  <si>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</si>
  <si>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</si>
  <si>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</si>
  <si>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</si>
  <si>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</si>
  <si>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3241</t>
  </si>
  <si>
    <t>329</t>
  </si>
  <si>
    <t>3292</t>
  </si>
  <si>
    <t>3293</t>
  </si>
  <si>
    <t>3294</t>
  </si>
  <si>
    <t>3295</t>
  </si>
  <si>
    <t>3299</t>
  </si>
  <si>
    <t>34</t>
  </si>
  <si>
    <t>343</t>
  </si>
  <si>
    <t>3431</t>
  </si>
  <si>
    <t>3432</t>
  </si>
  <si>
    <t>3433</t>
  </si>
  <si>
    <t>4</t>
  </si>
  <si>
    <t>41</t>
  </si>
  <si>
    <t>412</t>
  </si>
  <si>
    <t>4124</t>
  </si>
  <si>
    <t>42</t>
  </si>
  <si>
    <t>422</t>
  </si>
  <si>
    <t>4221</t>
  </si>
  <si>
    <t>4222</t>
  </si>
  <si>
    <t>4227</t>
  </si>
  <si>
    <t>424</t>
  </si>
  <si>
    <t>4241</t>
  </si>
  <si>
    <t>VIŠAK - DONACIJE</t>
  </si>
  <si>
    <t>Izvor: 96</t>
  </si>
  <si>
    <t>VIŠAK - PRIHODI ZA POSEBNE NAMJENE</t>
  </si>
  <si>
    <t>Izvor: 94</t>
  </si>
  <si>
    <t>VIŠAK - VLASTITI PRIHODI</t>
  </si>
  <si>
    <t>Izvor: 93</t>
  </si>
  <si>
    <t>PRENESENA SREDSTVA IZ PRETHODNE GODINE</t>
  </si>
  <si>
    <t>Izvor: 9</t>
  </si>
  <si>
    <t>DONACIJE - PRORAČUNSKI KORISNICI</t>
  </si>
  <si>
    <t>Izvor: 62</t>
  </si>
  <si>
    <t>DONACIJE</t>
  </si>
  <si>
    <t>Izvor: 6</t>
  </si>
  <si>
    <t>POMOĆI - PRORAČUNSKI KORISNICI</t>
  </si>
  <si>
    <t>Izvor: 57</t>
  </si>
  <si>
    <t>POMOĆI</t>
  </si>
  <si>
    <t>Izvor: 5</t>
  </si>
  <si>
    <t>PRIHODI ZA POSEBNE NAMJENE - PRORAČUNSKI KORISNICI</t>
  </si>
  <si>
    <t>Izvor: 44</t>
  </si>
  <si>
    <t>PRIHODI ZA POSEBNE NAMJENE</t>
  </si>
  <si>
    <t>Izvor: 4</t>
  </si>
  <si>
    <t>VLASTITI PRIHODI - PRORAČUNSKI KORISNICI</t>
  </si>
  <si>
    <t>Izvor: 31</t>
  </si>
  <si>
    <t>VLASTITI PRIHODI</t>
  </si>
  <si>
    <t>Izvor: 3</t>
  </si>
  <si>
    <t>OPĆI PRIHODI I PRIMICI</t>
  </si>
  <si>
    <t>Izvor: 11</t>
  </si>
  <si>
    <t>Izvor: 1</t>
  </si>
  <si>
    <t>Brojčana oznaka i naziv</t>
  </si>
  <si>
    <t>VIŠAK PRIHODA KORIŠTEN ZA POKRIĆE RASHODA</t>
  </si>
  <si>
    <t xml:space="preserve">UKUPNI RASHODI </t>
  </si>
  <si>
    <t>08 REKREACIJA, KULTURA, RELIGIJA</t>
  </si>
  <si>
    <t>082 Službe kulture</t>
  </si>
  <si>
    <t>47949</t>
  </si>
  <si>
    <t>ART-kino javna ustanova u kulturi</t>
  </si>
  <si>
    <t>IZVORI FINANCIRANJA</t>
  </si>
  <si>
    <t>BROJČANA OZNAKA I NAZIV PK, IZVORA FINANCIRANJA, PROGRAMI, AKTIVNOSTI</t>
  </si>
  <si>
    <t>1232</t>
  </si>
  <si>
    <t>REDOVNA DJELATNOST USTANOVE</t>
  </si>
  <si>
    <t>A123201</t>
  </si>
  <si>
    <t>STRUČNO, ADMINISTRATIVNO I TEHNIČKO OSOBLJE</t>
  </si>
  <si>
    <t>A123202</t>
  </si>
  <si>
    <t>A123203</t>
  </si>
  <si>
    <t>PROGRAMSKE AKTIVNOSTI USTANOVE</t>
  </si>
  <si>
    <t>A123209</t>
  </si>
  <si>
    <t>LJETNI PROGRAM</t>
  </si>
  <si>
    <t>K123204</t>
  </si>
  <si>
    <t>NABAVA OPREME</t>
  </si>
  <si>
    <t>PRENESENI VIŠAK ILI PRENESENI MANJAK</t>
  </si>
  <si>
    <t>UKUPNO PRENESENI VIŠAK/MANJAK IZ PRETHODNE GODINE</t>
  </si>
  <si>
    <t>VIŠAK KOJI SE RASPOREDIO ZA POKRIĆE RAZLIKE PRIHODA I RASHODA, PRIMITAKA I IZDATAKA</t>
  </si>
  <si>
    <t xml:space="preserve">MANJAK RAZLIKE PRIHODA I RASHODA, PRIMITAKA I IZDATAKA KOJI SE POKRIO </t>
  </si>
  <si>
    <t>UKUPNO KORIŠTENI REZULTAT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</si>
</sst>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#,###,##0.00#####"/>
    <numFmt numFmtId="166" formatCode="0.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i/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6" fillId="0" borderId="0" xfId="0" quotePrefix="1" applyFont="1" applyAlignment="1">
      <alignment horizontal="left" wrapText="1"/>
    </xf>
    <xf numFmtId="0" fontId="7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10" fillId="0" borderId="5" xfId="0" applyFont="1" applyBorder="1" applyAlignment="1">
      <alignment horizontal="right" vertical="center"/>
    </xf>
    <xf numFmtId="0" fontId="11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6" fillId="0" borderId="3" xfId="0" applyFont="1" applyBorder="1"/>
    <xf numFmtId="165" fontId="16" fillId="0" borderId="3" xfId="0" applyNumberFormat="1" applyFont="1" applyBorder="1" applyAlignment="1">
      <alignment horizontal="right"/>
    </xf>
    <xf numFmtId="164" fontId="16" fillId="0" borderId="3" xfId="0" applyNumberFormat="1" applyFont="1" applyBorder="1" applyAlignment="1">
      <alignment horizontal="right"/>
    </xf>
    <xf numFmtId="0" fontId="0" fillId="0" borderId="3" xfId="0" applyBorder="1"/>
    <xf numFmtId="165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4" fillId="0" borderId="0" xfId="0" applyFont="1" applyAlignment="1">
      <alignment horizontal="center" wrapText="1"/>
    </xf>
    <xf numFmtId="3" fontId="17" fillId="0" borderId="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7" xfId="0" applyBorder="1"/>
    <xf numFmtId="165" fontId="0" fillId="0" borderId="7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0" borderId="0" xfId="0" applyFont="1"/>
    <xf numFmtId="0" fontId="1" fillId="0" borderId="3" xfId="0" applyFont="1" applyBorder="1"/>
    <xf numFmtId="165" fontId="1" fillId="0" borderId="3" xfId="0" applyNumberFormat="1" applyFont="1" applyBorder="1" applyAlignment="1">
      <alignment horizontal="right"/>
    </xf>
    <xf numFmtId="0" fontId="19" fillId="0" borderId="7" xfId="0" applyFont="1" applyBorder="1"/>
    <xf numFmtId="164" fontId="1" fillId="0" borderId="3" xfId="0" applyNumberFormat="1" applyFont="1" applyBorder="1" applyAlignment="1">
      <alignment horizontal="right"/>
    </xf>
    <xf numFmtId="0" fontId="20" fillId="0" borderId="0" xfId="1"/>
    <xf numFmtId="0" fontId="19" fillId="0" borderId="0" xfId="1" applyFont="1"/>
    <xf numFmtId="0" fontId="20" fillId="0" borderId="3" xfId="1" applyBorder="1"/>
    <xf numFmtId="165" fontId="20" fillId="0" borderId="3" xfId="1" applyNumberFormat="1" applyBorder="1" applyAlignment="1">
      <alignment horizontal="right"/>
    </xf>
    <xf numFmtId="166" fontId="20" fillId="0" borderId="3" xfId="1" applyNumberFormat="1" applyBorder="1"/>
    <xf numFmtId="164" fontId="20" fillId="0" borderId="3" xfId="1" applyNumberFormat="1" applyBorder="1" applyAlignment="1">
      <alignment horizontal="right" wrapText="1"/>
    </xf>
    <xf numFmtId="0" fontId="21" fillId="0" borderId="3" xfId="1" applyFont="1" applyBorder="1" applyAlignment="1">
      <alignment horizontal="center" vertical="center" wrapText="1"/>
    </xf>
    <xf numFmtId="165" fontId="20" fillId="0" borderId="0" xfId="1" applyNumberFormat="1" applyAlignment="1">
      <alignment horizontal="right"/>
    </xf>
    <xf numFmtId="164" fontId="20" fillId="0" borderId="0" xfId="1" applyNumberFormat="1" applyAlignment="1">
      <alignment horizontal="right" wrapText="1"/>
    </xf>
    <xf numFmtId="166" fontId="20" fillId="0" borderId="0" xfId="1" applyNumberFormat="1"/>
    <xf numFmtId="0" fontId="20" fillId="0" borderId="5" xfId="1" applyBorder="1"/>
    <xf numFmtId="165" fontId="20" fillId="0" borderId="5" xfId="1" applyNumberFormat="1" applyBorder="1" applyAlignment="1">
      <alignment horizontal="right"/>
    </xf>
    <xf numFmtId="164" fontId="20" fillId="0" borderId="5" xfId="1" applyNumberFormat="1" applyBorder="1" applyAlignment="1">
      <alignment horizontal="right" wrapText="1"/>
    </xf>
    <xf numFmtId="166" fontId="20" fillId="0" borderId="5" xfId="1" applyNumberFormat="1" applyBorder="1"/>
    <xf numFmtId="0" fontId="16" fillId="0" borderId="0" xfId="1" applyFont="1"/>
    <xf numFmtId="0" fontId="16" fillId="0" borderId="6" xfId="1" applyFont="1" applyBorder="1"/>
    <xf numFmtId="165" fontId="16" fillId="0" borderId="6" xfId="1" applyNumberFormat="1" applyFont="1" applyBorder="1" applyAlignment="1">
      <alignment horizontal="right"/>
    </xf>
    <xf numFmtId="0" fontId="16" fillId="0" borderId="3" xfId="1" applyFont="1" applyBorder="1"/>
    <xf numFmtId="165" fontId="16" fillId="0" borderId="3" xfId="1" applyNumberFormat="1" applyFont="1" applyBorder="1" applyAlignment="1">
      <alignment horizontal="right"/>
    </xf>
    <xf numFmtId="164" fontId="16" fillId="0" borderId="3" xfId="1" applyNumberFormat="1" applyFont="1" applyBorder="1" applyAlignment="1">
      <alignment horizontal="right" wrapText="1"/>
    </xf>
    <xf numFmtId="166" fontId="16" fillId="0" borderId="3" xfId="1" applyNumberFormat="1" applyFont="1" applyBorder="1"/>
    <xf numFmtId="0" fontId="16" fillId="0" borderId="5" xfId="1" applyFont="1" applyBorder="1"/>
    <xf numFmtId="166" fontId="18" fillId="0" borderId="3" xfId="1" applyNumberFormat="1" applyFont="1" applyBorder="1"/>
    <xf numFmtId="164" fontId="20" fillId="0" borderId="7" xfId="1" applyNumberFormat="1" applyBorder="1" applyAlignment="1">
      <alignment horizontal="right" wrapText="1"/>
    </xf>
    <xf numFmtId="166" fontId="20" fillId="0" borderId="7" xfId="1" applyNumberFormat="1" applyBorder="1"/>
    <xf numFmtId="0" fontId="24" fillId="0" borderId="0" xfId="0" applyFont="1"/>
    <xf numFmtId="4" fontId="16" fillId="0" borderId="3" xfId="0" applyNumberFormat="1" applyFont="1" applyBorder="1" applyAlignment="1">
      <alignment horizontal="right" vertical="center"/>
    </xf>
    <xf numFmtId="166" fontId="16" fillId="2" borderId="3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right"/>
    </xf>
    <xf numFmtId="164" fontId="16" fillId="2" borderId="3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0" fontId="0" fillId="0" borderId="12" xfId="0" applyBorder="1"/>
    <xf numFmtId="0" fontId="0" fillId="0" borderId="13" xfId="0" applyBorder="1"/>
    <xf numFmtId="165" fontId="1" fillId="0" borderId="15" xfId="0" applyNumberFormat="1" applyFon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0" fillId="0" borderId="15" xfId="0" applyBorder="1"/>
    <xf numFmtId="0" fontId="1" fillId="0" borderId="8" xfId="0" applyFont="1" applyBorder="1"/>
    <xf numFmtId="0" fontId="1" fillId="0" borderId="11" xfId="0" applyFont="1" applyBorder="1"/>
    <xf numFmtId="165" fontId="1" fillId="0" borderId="14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4" fillId="0" borderId="3" xfId="0" quotePrefix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164" fontId="25" fillId="0" borderId="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3" fontId="4" fillId="0" borderId="3" xfId="0" applyNumberFormat="1" applyFont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/>
    </xf>
    <xf numFmtId="4" fontId="7" fillId="0" borderId="3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9" fillId="0" borderId="3" xfId="0" applyNumberFormat="1" applyFont="1" applyBorder="1"/>
    <xf numFmtId="165" fontId="26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4" fontId="26" fillId="0" borderId="3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0" fontId="27" fillId="0" borderId="3" xfId="0" quotePrefix="1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8" fillId="0" borderId="0" xfId="0" applyFont="1"/>
    <xf numFmtId="0" fontId="9" fillId="0" borderId="0" xfId="0" applyFont="1"/>
    <xf numFmtId="0" fontId="9" fillId="3" borderId="0" xfId="0" applyFont="1" applyFill="1"/>
    <xf numFmtId="0" fontId="9" fillId="0" borderId="0" xfId="0" applyFont="1" applyAlignment="1"/>
    <xf numFmtId="0" fontId="26" fillId="0" borderId="1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left" wrapText="1"/>
    </xf>
    <xf numFmtId="3" fontId="4" fillId="3" borderId="2" xfId="0" applyNumberFormat="1" applyFont="1" applyFill="1" applyBorder="1" applyAlignment="1">
      <alignment horizontal="left" wrapText="1"/>
    </xf>
    <xf numFmtId="3" fontId="4" fillId="3" borderId="4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6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6" fillId="0" borderId="0" xfId="0" quotePrefix="1" applyFont="1" applyAlignment="1">
      <alignment horizontal="left" wrapText="1"/>
    </xf>
    <xf numFmtId="0" fontId="4" fillId="0" borderId="1" xfId="0" quotePrefix="1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 wrapText="1"/>
    </xf>
    <xf numFmtId="0" fontId="4" fillId="0" borderId="4" xfId="0" quotePrefix="1" applyFont="1" applyBorder="1" applyAlignment="1">
      <alignment horizontal="center" wrapText="1"/>
    </xf>
    <xf numFmtId="0" fontId="27" fillId="0" borderId="3" xfId="0" quotePrefix="1" applyFont="1" applyBorder="1" applyAlignment="1">
      <alignment horizontal="center" wrapText="1"/>
    </xf>
    <xf numFmtId="0" fontId="27" fillId="0" borderId="1" xfId="0" quotePrefix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3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2" fontId="16" fillId="3" borderId="3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center" vertical="center" wrapText="1"/>
    </xf>
    <xf numFmtId="0" fontId="20" fillId="3" borderId="3" xfId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0" fillId="0" borderId="3" xfId="1" applyBorder="1" applyAlignment="1">
      <alignment horizontal="center" vertical="center" wrapText="1"/>
    </xf>
    <xf numFmtId="2" fontId="6" fillId="0" borderId="0" xfId="1" applyNumberFormat="1" applyFont="1" applyAlignment="1">
      <alignment horizontal="center" wrapText="1"/>
    </xf>
    <xf numFmtId="2" fontId="23" fillId="0" borderId="0" xfId="0" applyNumberFormat="1" applyFont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1"/>
  <sheetViews>
    <sheetView zoomScale="70" zoomScaleNormal="70" workbookViewId="0">
      <selection activeCell="H16" sqref="H16"/>
    </sheetView>
  </sheetViews>
  <sheetFormatPr defaultRowHeight="14.4" x14ac:dyDescent="0.3"/>
  <cols>
    <col min="6" max="10" width="25.33203125" customWidth="1"/>
    <col min="11" max="12" width="15.6640625" customWidth="1"/>
  </cols>
  <sheetData>
    <row r="1" spans="2:12" ht="42" customHeight="1" x14ac:dyDescent="0.3">
      <c r="B1" s="140" t="s">
        <v>46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2:12" ht="18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2" ht="15.75" customHeight="1" x14ac:dyDescent="0.3">
      <c r="B3" s="140" t="s">
        <v>10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2:12" ht="36" customHeight="1" x14ac:dyDescent="0.3">
      <c r="B4" s="132"/>
      <c r="C4" s="132"/>
      <c r="D4" s="132"/>
      <c r="E4" s="1"/>
      <c r="F4" s="1"/>
      <c r="G4" s="1"/>
      <c r="H4" s="1"/>
      <c r="I4" s="1"/>
      <c r="J4" s="2"/>
      <c r="K4" s="2"/>
    </row>
    <row r="5" spans="2:12" ht="18" customHeight="1" x14ac:dyDescent="0.3">
      <c r="B5" s="140" t="s">
        <v>33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 ht="18" customHeigh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</row>
    <row r="7" spans="2:12" x14ac:dyDescent="0.3">
      <c r="B7" s="149" t="s">
        <v>34</v>
      </c>
      <c r="C7" s="149"/>
      <c r="D7" s="149"/>
      <c r="E7" s="149"/>
      <c r="F7" s="149"/>
      <c r="G7" s="3"/>
      <c r="H7" s="3"/>
      <c r="I7" s="3"/>
      <c r="J7" s="3"/>
      <c r="K7" s="7"/>
    </row>
    <row r="8" spans="2:12" s="111" customFormat="1" ht="31.2" x14ac:dyDescent="0.3">
      <c r="B8" s="124" t="s">
        <v>7</v>
      </c>
      <c r="C8" s="125"/>
      <c r="D8" s="125"/>
      <c r="E8" s="125"/>
      <c r="F8" s="126"/>
      <c r="G8" s="84" t="s">
        <v>40</v>
      </c>
      <c r="H8" s="85" t="s">
        <v>47</v>
      </c>
      <c r="I8" s="84" t="s">
        <v>43</v>
      </c>
      <c r="J8" s="85" t="s">
        <v>12</v>
      </c>
      <c r="K8" s="85" t="s">
        <v>25</v>
      </c>
    </row>
    <row r="9" spans="2:12" s="110" customFormat="1" ht="12" x14ac:dyDescent="0.25">
      <c r="B9" s="127">
        <v>1</v>
      </c>
      <c r="C9" s="127"/>
      <c r="D9" s="127"/>
      <c r="E9" s="127"/>
      <c r="F9" s="128"/>
      <c r="G9" s="108">
        <v>2</v>
      </c>
      <c r="H9" s="109">
        <v>3</v>
      </c>
      <c r="I9" s="109">
        <v>4</v>
      </c>
      <c r="J9" s="109" t="s">
        <v>48</v>
      </c>
      <c r="K9" s="109" t="s">
        <v>49</v>
      </c>
    </row>
    <row r="10" spans="2:12" s="111" customFormat="1" ht="15.6" x14ac:dyDescent="0.3">
      <c r="B10" s="147" t="s">
        <v>0</v>
      </c>
      <c r="C10" s="122"/>
      <c r="D10" s="122"/>
      <c r="E10" s="122"/>
      <c r="F10" s="148"/>
      <c r="G10" s="86">
        <f>SUM(G11:G12)</f>
        <v>349582.09</v>
      </c>
      <c r="H10" s="86">
        <f t="shared" ref="H10:I10" si="0">SUM(H11:H12)</f>
        <v>782372</v>
      </c>
      <c r="I10" s="86">
        <f t="shared" si="0"/>
        <v>393082.96</v>
      </c>
      <c r="J10" s="87">
        <f>I10/G10*100</f>
        <v>112.44367810719365</v>
      </c>
      <c r="K10" s="87">
        <f>I10/H10*100</f>
        <v>50.2424626648193</v>
      </c>
    </row>
    <row r="11" spans="2:12" s="111" customFormat="1" ht="15.6" x14ac:dyDescent="0.3">
      <c r="B11" s="136" t="s">
        <v>26</v>
      </c>
      <c r="C11" s="137"/>
      <c r="D11" s="137"/>
      <c r="E11" s="137"/>
      <c r="F11" s="144"/>
      <c r="G11" s="88">
        <v>349582.09</v>
      </c>
      <c r="H11" s="88">
        <v>782372</v>
      </c>
      <c r="I11" s="88">
        <v>393082.96</v>
      </c>
      <c r="J11" s="89">
        <f t="shared" ref="J11:J16" si="1">I11/G11*100</f>
        <v>112.44367810719365</v>
      </c>
      <c r="K11" s="89">
        <f>I11/H11*100</f>
        <v>50.2424626648193</v>
      </c>
    </row>
    <row r="12" spans="2:12" s="111" customFormat="1" ht="15.6" x14ac:dyDescent="0.3">
      <c r="B12" s="143" t="s">
        <v>31</v>
      </c>
      <c r="C12" s="144"/>
      <c r="D12" s="144"/>
      <c r="E12" s="144"/>
      <c r="F12" s="144"/>
      <c r="G12" s="90"/>
      <c r="H12" s="90"/>
      <c r="I12" s="90"/>
      <c r="J12" s="91"/>
      <c r="K12" s="91"/>
    </row>
    <row r="13" spans="2:12" s="111" customFormat="1" ht="15.6" x14ac:dyDescent="0.3">
      <c r="B13" s="92" t="s">
        <v>1</v>
      </c>
      <c r="C13" s="93"/>
      <c r="D13" s="93"/>
      <c r="E13" s="93"/>
      <c r="F13" s="93"/>
      <c r="G13" s="86">
        <f>SUM(G14:G15)</f>
        <v>309029.39</v>
      </c>
      <c r="H13" s="86">
        <f t="shared" ref="H13:I13" si="2">SUM(H14:H15)</f>
        <v>818972</v>
      </c>
      <c r="I13" s="86">
        <f t="shared" si="2"/>
        <v>362065.58</v>
      </c>
      <c r="J13" s="87">
        <f t="shared" si="1"/>
        <v>117.16218318264163</v>
      </c>
      <c r="K13" s="87">
        <f>I13/H13*100</f>
        <v>44.209762971139433</v>
      </c>
    </row>
    <row r="14" spans="2:12" s="111" customFormat="1" ht="15.6" x14ac:dyDescent="0.3">
      <c r="B14" s="142" t="s">
        <v>27</v>
      </c>
      <c r="C14" s="137"/>
      <c r="D14" s="137"/>
      <c r="E14" s="137"/>
      <c r="F14" s="137"/>
      <c r="G14" s="88">
        <v>306290.77</v>
      </c>
      <c r="H14" s="88">
        <v>794072</v>
      </c>
      <c r="I14" s="88">
        <v>353747.26</v>
      </c>
      <c r="J14" s="91">
        <f t="shared" si="1"/>
        <v>115.49393408100413</v>
      </c>
      <c r="K14" s="89">
        <f>I14/H14*100</f>
        <v>44.548511973725304</v>
      </c>
    </row>
    <row r="15" spans="2:12" s="111" customFormat="1" ht="15.6" x14ac:dyDescent="0.3">
      <c r="B15" s="143" t="s">
        <v>28</v>
      </c>
      <c r="C15" s="144"/>
      <c r="D15" s="144"/>
      <c r="E15" s="144"/>
      <c r="F15" s="144"/>
      <c r="G15" s="88">
        <v>2738.62</v>
      </c>
      <c r="H15" s="88">
        <v>24900</v>
      </c>
      <c r="I15" s="88">
        <v>8318.32</v>
      </c>
      <c r="J15" s="91">
        <f t="shared" si="1"/>
        <v>303.74130036295657</v>
      </c>
      <c r="K15" s="89">
        <f>I15/H15*100</f>
        <v>33.406907630522085</v>
      </c>
    </row>
    <row r="16" spans="2:12" s="111" customFormat="1" ht="15.6" x14ac:dyDescent="0.3">
      <c r="B16" s="121" t="s">
        <v>35</v>
      </c>
      <c r="C16" s="122"/>
      <c r="D16" s="122"/>
      <c r="E16" s="122"/>
      <c r="F16" s="122"/>
      <c r="G16" s="86">
        <f>G10-G13</f>
        <v>40552.700000000012</v>
      </c>
      <c r="H16" s="86">
        <f t="shared" ref="H16:I16" si="3">H10-H13</f>
        <v>-36600</v>
      </c>
      <c r="I16" s="86">
        <f t="shared" si="3"/>
        <v>31017.380000000005</v>
      </c>
      <c r="J16" s="87">
        <f t="shared" si="1"/>
        <v>76.486596453503694</v>
      </c>
      <c r="K16" s="87" t="s">
        <v>80</v>
      </c>
    </row>
    <row r="17" spans="1:42" ht="15.6" x14ac:dyDescent="0.3">
      <c r="B17" s="9"/>
      <c r="C17" s="94"/>
      <c r="D17" s="94"/>
      <c r="E17" s="94"/>
      <c r="F17" s="94"/>
      <c r="G17" s="94"/>
      <c r="H17" s="94"/>
      <c r="I17" s="95"/>
      <c r="J17" s="95"/>
      <c r="K17" s="95"/>
    </row>
    <row r="18" spans="1:42" s="111" customFormat="1" ht="18" customHeight="1" x14ac:dyDescent="0.3">
      <c r="B18" s="150" t="s">
        <v>36</v>
      </c>
      <c r="C18" s="150"/>
      <c r="D18" s="150"/>
      <c r="E18" s="150"/>
      <c r="F18" s="150"/>
      <c r="G18" s="94"/>
      <c r="H18" s="94"/>
      <c r="I18" s="95"/>
      <c r="J18" s="95"/>
      <c r="K18" s="95"/>
    </row>
    <row r="19" spans="1:42" s="111" customFormat="1" ht="31.2" x14ac:dyDescent="0.3">
      <c r="B19" s="124" t="s">
        <v>7</v>
      </c>
      <c r="C19" s="125"/>
      <c r="D19" s="125"/>
      <c r="E19" s="125"/>
      <c r="F19" s="126"/>
      <c r="G19" s="84" t="s">
        <v>40</v>
      </c>
      <c r="H19" s="85" t="s">
        <v>47</v>
      </c>
      <c r="I19" s="84" t="s">
        <v>43</v>
      </c>
      <c r="J19" s="85" t="s">
        <v>12</v>
      </c>
      <c r="K19" s="85" t="s">
        <v>25</v>
      </c>
    </row>
    <row r="20" spans="1:42" s="110" customFormat="1" ht="12" x14ac:dyDescent="0.25">
      <c r="B20" s="127">
        <v>1</v>
      </c>
      <c r="C20" s="127"/>
      <c r="D20" s="127"/>
      <c r="E20" s="127"/>
      <c r="F20" s="128"/>
      <c r="G20" s="108">
        <v>2</v>
      </c>
      <c r="H20" s="109">
        <v>3</v>
      </c>
      <c r="I20" s="109">
        <v>4</v>
      </c>
      <c r="J20" s="109" t="s">
        <v>48</v>
      </c>
      <c r="K20" s="109" t="s">
        <v>49</v>
      </c>
    </row>
    <row r="21" spans="1:42" s="111" customFormat="1" ht="15.75" customHeight="1" x14ac:dyDescent="0.3">
      <c r="B21" s="136" t="s">
        <v>29</v>
      </c>
      <c r="C21" s="138"/>
      <c r="D21" s="138"/>
      <c r="E21" s="138"/>
      <c r="F21" s="139"/>
      <c r="G21" s="90"/>
      <c r="H21" s="90"/>
      <c r="I21" s="90"/>
      <c r="J21" s="96"/>
      <c r="K21" s="96"/>
    </row>
    <row r="22" spans="1:42" s="111" customFormat="1" ht="34.5" customHeight="1" x14ac:dyDescent="0.3">
      <c r="B22" s="136" t="s">
        <v>30</v>
      </c>
      <c r="C22" s="137"/>
      <c r="D22" s="137"/>
      <c r="E22" s="137"/>
      <c r="F22" s="137"/>
      <c r="G22" s="90"/>
      <c r="H22" s="90"/>
      <c r="I22" s="90"/>
      <c r="J22" s="96"/>
      <c r="K22" s="96"/>
    </row>
    <row r="23" spans="1:42" s="112" customFormat="1" ht="15" customHeight="1" x14ac:dyDescent="0.3">
      <c r="A23" s="111"/>
      <c r="B23" s="133" t="s">
        <v>32</v>
      </c>
      <c r="C23" s="134"/>
      <c r="D23" s="134"/>
      <c r="E23" s="134"/>
      <c r="F23" s="135"/>
      <c r="G23" s="86"/>
      <c r="H23" s="86"/>
      <c r="I23" s="86"/>
      <c r="J23" s="97"/>
      <c r="K23" s="97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</row>
    <row r="24" spans="1:42" s="112" customFormat="1" ht="15" customHeight="1" x14ac:dyDescent="0.3">
      <c r="A24" s="111"/>
      <c r="B24" s="133" t="s">
        <v>37</v>
      </c>
      <c r="C24" s="134"/>
      <c r="D24" s="134"/>
      <c r="E24" s="134"/>
      <c r="F24" s="135"/>
      <c r="G24" s="86"/>
      <c r="H24" s="86"/>
      <c r="I24" s="86"/>
      <c r="J24" s="97"/>
      <c r="K24" s="97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</row>
    <row r="25" spans="1:42" s="111" customFormat="1" ht="15.6" x14ac:dyDescent="0.3">
      <c r="B25" s="121" t="s">
        <v>38</v>
      </c>
      <c r="C25" s="122"/>
      <c r="D25" s="122"/>
      <c r="E25" s="122"/>
      <c r="F25" s="122"/>
      <c r="G25" s="86"/>
      <c r="H25" s="86"/>
      <c r="I25" s="86"/>
      <c r="J25" s="97"/>
      <c r="K25" s="97"/>
    </row>
    <row r="26" spans="1:42" ht="15.6" x14ac:dyDescent="0.3">
      <c r="A26" s="8"/>
      <c r="B26" s="98"/>
      <c r="C26" s="99"/>
      <c r="D26" s="99"/>
      <c r="E26" s="99"/>
      <c r="F26" s="99"/>
      <c r="G26" s="100"/>
      <c r="H26" s="100"/>
      <c r="I26" s="100"/>
      <c r="J26" s="6"/>
      <c r="K26" s="6"/>
    </row>
    <row r="27" spans="1:42" s="111" customFormat="1" ht="15.6" x14ac:dyDescent="0.3">
      <c r="B27" s="123" t="s">
        <v>231</v>
      </c>
      <c r="C27" s="123"/>
      <c r="D27" s="123"/>
      <c r="E27" s="123"/>
      <c r="F27" s="123"/>
      <c r="G27" s="123"/>
      <c r="H27" s="123"/>
      <c r="I27" s="123"/>
      <c r="J27" s="123"/>
      <c r="K27" s="123"/>
    </row>
    <row r="28" spans="1:42" s="111" customFormat="1" ht="31.2" x14ac:dyDescent="0.3">
      <c r="B28" s="124" t="s">
        <v>7</v>
      </c>
      <c r="C28" s="125"/>
      <c r="D28" s="125"/>
      <c r="E28" s="125"/>
      <c r="F28" s="126"/>
      <c r="G28" s="84" t="s">
        <v>40</v>
      </c>
      <c r="H28" s="85" t="s">
        <v>47</v>
      </c>
      <c r="I28" s="84" t="s">
        <v>43</v>
      </c>
      <c r="J28" s="85" t="s">
        <v>12</v>
      </c>
      <c r="K28" s="85" t="s">
        <v>25</v>
      </c>
    </row>
    <row r="29" spans="1:42" s="110" customFormat="1" ht="12" x14ac:dyDescent="0.25">
      <c r="B29" s="127">
        <v>1</v>
      </c>
      <c r="C29" s="127"/>
      <c r="D29" s="127"/>
      <c r="E29" s="127"/>
      <c r="F29" s="128"/>
      <c r="G29" s="108">
        <v>2</v>
      </c>
      <c r="H29" s="109">
        <v>3</v>
      </c>
      <c r="I29" s="109">
        <v>4</v>
      </c>
      <c r="J29" s="109" t="s">
        <v>48</v>
      </c>
      <c r="K29" s="109" t="s">
        <v>49</v>
      </c>
    </row>
    <row r="30" spans="1:42" s="111" customFormat="1" ht="34.049999999999997" customHeight="1" x14ac:dyDescent="0.3">
      <c r="B30" s="129" t="s">
        <v>232</v>
      </c>
      <c r="C30" s="130"/>
      <c r="D30" s="130"/>
      <c r="E30" s="130"/>
      <c r="F30" s="131"/>
      <c r="G30" s="101">
        <v>106584.39</v>
      </c>
      <c r="H30" s="101">
        <v>53441.599999999999</v>
      </c>
      <c r="I30" s="101">
        <f>H30</f>
        <v>53441.599999999999</v>
      </c>
      <c r="J30" s="102">
        <f>I30/G30*100</f>
        <v>50.140175310849934</v>
      </c>
      <c r="K30" s="103">
        <f>I30/H30*100</f>
        <v>100</v>
      </c>
    </row>
    <row r="31" spans="1:42" s="111" customFormat="1" ht="35.549999999999997" customHeight="1" x14ac:dyDescent="0.3">
      <c r="B31" s="114" t="s">
        <v>233</v>
      </c>
      <c r="C31" s="115"/>
      <c r="D31" s="115"/>
      <c r="E31" s="115"/>
      <c r="F31" s="116"/>
      <c r="G31" s="104">
        <v>2649.98</v>
      </c>
      <c r="H31" s="104">
        <v>36600</v>
      </c>
      <c r="I31" s="104">
        <v>25642.91</v>
      </c>
      <c r="J31" s="105" t="s">
        <v>80</v>
      </c>
      <c r="K31" s="103">
        <f>I31/H31*100</f>
        <v>70.062595628415309</v>
      </c>
    </row>
    <row r="32" spans="1:42" s="111" customFormat="1" ht="34.5" customHeight="1" x14ac:dyDescent="0.3">
      <c r="B32" s="114" t="s">
        <v>234</v>
      </c>
      <c r="C32" s="115"/>
      <c r="D32" s="115"/>
      <c r="E32" s="115"/>
      <c r="F32" s="116"/>
      <c r="G32" s="106" t="s">
        <v>80</v>
      </c>
      <c r="H32" s="106" t="s">
        <v>80</v>
      </c>
      <c r="I32" s="106" t="s">
        <v>80</v>
      </c>
      <c r="J32" s="105" t="s">
        <v>80</v>
      </c>
      <c r="K32" s="107" t="s">
        <v>80</v>
      </c>
    </row>
    <row r="33" spans="1:12" ht="15.6" x14ac:dyDescent="0.3">
      <c r="A33" s="8"/>
      <c r="B33" s="117" t="s">
        <v>235</v>
      </c>
      <c r="C33" s="118"/>
      <c r="D33" s="118"/>
      <c r="E33" s="118"/>
      <c r="F33" s="119"/>
      <c r="G33" s="86">
        <f>G31</f>
        <v>2649.98</v>
      </c>
      <c r="H33" s="86">
        <f>H31</f>
        <v>36600</v>
      </c>
      <c r="I33" s="86">
        <f>I31</f>
        <v>25642.91</v>
      </c>
      <c r="J33" s="97" t="s">
        <v>80</v>
      </c>
      <c r="K33" s="87">
        <f t="shared" ref="K33" si="4">I33/H33*100</f>
        <v>70.062595628415309</v>
      </c>
    </row>
    <row r="34" spans="1:12" ht="15.6" x14ac:dyDescent="0.3">
      <c r="B34" s="4"/>
      <c r="C34" s="5"/>
      <c r="D34" s="5"/>
      <c r="E34" s="5"/>
      <c r="F34" s="5"/>
      <c r="G34" s="6"/>
      <c r="H34" s="6"/>
      <c r="I34" s="6"/>
      <c r="J34" s="6"/>
      <c r="K34" s="6"/>
    </row>
    <row r="35" spans="1:12" ht="15.6" x14ac:dyDescent="0.3">
      <c r="B35" s="4"/>
      <c r="C35" s="5"/>
      <c r="D35" s="5"/>
      <c r="E35" s="5"/>
      <c r="F35" s="5"/>
      <c r="G35" s="6"/>
      <c r="H35" s="6"/>
      <c r="I35" s="6"/>
      <c r="J35" s="6"/>
      <c r="K35" s="6"/>
    </row>
    <row r="36" spans="1:12" ht="15" customHeight="1" x14ac:dyDescent="0.3">
      <c r="B36" s="145" t="s">
        <v>42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ht="15" customHeight="1" x14ac:dyDescent="0.3">
      <c r="B37" s="146" t="s">
        <v>45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12" ht="36.75" customHeight="1" x14ac:dyDescent="0.3"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12" x14ac:dyDescent="0.3">
      <c r="B39" s="141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1:12" ht="15" customHeight="1" x14ac:dyDescent="0.3">
      <c r="B40" s="120" t="s">
        <v>44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3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</sheetData>
  <mergeCells count="33">
    <mergeCell ref="B1:L1"/>
    <mergeCell ref="B3:L3"/>
    <mergeCell ref="B5:L5"/>
    <mergeCell ref="B39:F39"/>
    <mergeCell ref="G39:K39"/>
    <mergeCell ref="B14:F14"/>
    <mergeCell ref="B15:F15"/>
    <mergeCell ref="B36:L36"/>
    <mergeCell ref="B37:L38"/>
    <mergeCell ref="B9:F9"/>
    <mergeCell ref="B10:F10"/>
    <mergeCell ref="B11:F11"/>
    <mergeCell ref="B7:F7"/>
    <mergeCell ref="B8:F8"/>
    <mergeCell ref="B12:F12"/>
    <mergeCell ref="B18:F18"/>
    <mergeCell ref="B4:D4"/>
    <mergeCell ref="B24:F24"/>
    <mergeCell ref="B19:F19"/>
    <mergeCell ref="B20:F20"/>
    <mergeCell ref="B22:F22"/>
    <mergeCell ref="B23:F23"/>
    <mergeCell ref="B21:F21"/>
    <mergeCell ref="B32:F32"/>
    <mergeCell ref="B33:F33"/>
    <mergeCell ref="B40:L41"/>
    <mergeCell ref="B16:F16"/>
    <mergeCell ref="B25:F25"/>
    <mergeCell ref="B27:K27"/>
    <mergeCell ref="B28:F28"/>
    <mergeCell ref="B29:F29"/>
    <mergeCell ref="B30:F30"/>
    <mergeCell ref="B31:F31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5"/>
  <sheetViews>
    <sheetView topLeftCell="B19" zoomScaleNormal="100" workbookViewId="0">
      <selection activeCell="D50" sqref="D50"/>
    </sheetView>
  </sheetViews>
  <sheetFormatPr defaultRowHeight="14.4" x14ac:dyDescent="0.3"/>
  <cols>
    <col min="3" max="3" width="98.6640625" bestFit="1" customWidth="1"/>
    <col min="4" max="4" width="11.33203125" customWidth="1"/>
    <col min="5" max="5" width="11" customWidth="1"/>
    <col min="6" max="6" width="12.109375" customWidth="1"/>
    <col min="7" max="7" width="10" customWidth="1"/>
    <col min="8" max="8" width="9.5546875" customWidth="1"/>
  </cols>
  <sheetData>
    <row r="2" spans="2:8" ht="15.6" x14ac:dyDescent="0.3">
      <c r="B2" s="151" t="s">
        <v>39</v>
      </c>
      <c r="C2" s="151"/>
      <c r="D2" s="151"/>
      <c r="E2" s="151"/>
      <c r="F2" s="151"/>
      <c r="G2" s="151"/>
      <c r="H2" s="151"/>
    </row>
    <row r="3" spans="2:8" ht="15.6" x14ac:dyDescent="0.3">
      <c r="B3" s="21"/>
      <c r="C3" s="21"/>
      <c r="D3" s="21"/>
      <c r="E3" s="21"/>
      <c r="F3" s="21"/>
      <c r="G3" s="21"/>
      <c r="H3" s="21"/>
    </row>
    <row r="4" spans="2:8" ht="15.6" x14ac:dyDescent="0.3">
      <c r="B4" s="151" t="s">
        <v>13</v>
      </c>
      <c r="C4" s="151"/>
      <c r="D4" s="151"/>
      <c r="E4" s="151"/>
      <c r="F4" s="151"/>
      <c r="G4" s="151"/>
      <c r="H4" s="151"/>
    </row>
    <row r="6" spans="2:8" x14ac:dyDescent="0.3">
      <c r="B6" t="s">
        <v>86</v>
      </c>
    </row>
    <row r="8" spans="2:8" ht="26.4" x14ac:dyDescent="0.3">
      <c r="B8" s="152" t="s">
        <v>7</v>
      </c>
      <c r="C8" s="152"/>
      <c r="D8" s="12" t="s">
        <v>40</v>
      </c>
      <c r="E8" s="11" t="s">
        <v>50</v>
      </c>
      <c r="F8" s="12" t="s">
        <v>43</v>
      </c>
      <c r="G8" s="11" t="s">
        <v>12</v>
      </c>
      <c r="H8" s="11" t="s">
        <v>12</v>
      </c>
    </row>
    <row r="9" spans="2:8" ht="21" customHeight="1" x14ac:dyDescent="0.3">
      <c r="B9" s="155">
        <v>1</v>
      </c>
      <c r="C9" s="155"/>
      <c r="D9" s="22">
        <v>2</v>
      </c>
      <c r="E9" s="22">
        <v>3</v>
      </c>
      <c r="F9" s="22">
        <v>4</v>
      </c>
      <c r="G9" s="13" t="s">
        <v>48</v>
      </c>
      <c r="H9" s="14" t="s">
        <v>49</v>
      </c>
    </row>
    <row r="10" spans="2:8" x14ac:dyDescent="0.3">
      <c r="B10" s="15" t="s">
        <v>51</v>
      </c>
      <c r="C10" s="15" t="s">
        <v>2</v>
      </c>
      <c r="D10" s="16">
        <v>349582.09</v>
      </c>
      <c r="E10" s="16">
        <v>782372</v>
      </c>
      <c r="F10" s="16">
        <v>393082.96</v>
      </c>
      <c r="G10" s="17">
        <f>F10/D10*100</f>
        <v>112.44367810719365</v>
      </c>
      <c r="H10" s="17">
        <f>F10/E10*100</f>
        <v>50.2424626648193</v>
      </c>
    </row>
    <row r="11" spans="2:8" x14ac:dyDescent="0.3">
      <c r="B11" s="15" t="s">
        <v>52</v>
      </c>
      <c r="C11" s="15" t="s">
        <v>15</v>
      </c>
      <c r="D11" s="16">
        <v>66443.67</v>
      </c>
      <c r="E11" s="16">
        <v>61300</v>
      </c>
      <c r="F11" s="16">
        <v>70012.38</v>
      </c>
      <c r="G11" s="17">
        <f t="shared" ref="G11:G24" si="0">F11/D11*100</f>
        <v>105.3710308295734</v>
      </c>
      <c r="H11" s="17">
        <f t="shared" ref="H11:H22" si="1">F11/E11*100</f>
        <v>114.21269168026103</v>
      </c>
    </row>
    <row r="12" spans="2:8" x14ac:dyDescent="0.3">
      <c r="B12" s="18" t="s">
        <v>53</v>
      </c>
      <c r="C12" s="18" t="s">
        <v>54</v>
      </c>
      <c r="D12" s="19">
        <v>66443.67</v>
      </c>
      <c r="E12" s="19"/>
      <c r="F12" s="19">
        <v>70012.38</v>
      </c>
      <c r="G12" s="20">
        <f t="shared" si="0"/>
        <v>105.3710308295734</v>
      </c>
      <c r="H12" s="17"/>
    </row>
    <row r="13" spans="2:8" x14ac:dyDescent="0.3">
      <c r="B13" s="18" t="s">
        <v>55</v>
      </c>
      <c r="C13" s="18" t="s">
        <v>56</v>
      </c>
      <c r="D13" s="19">
        <v>66443.67</v>
      </c>
      <c r="E13" s="19"/>
      <c r="F13" s="19">
        <v>70012.38</v>
      </c>
      <c r="G13" s="20">
        <f t="shared" si="0"/>
        <v>105.3710308295734</v>
      </c>
      <c r="H13" s="17"/>
    </row>
    <row r="14" spans="2:8" x14ac:dyDescent="0.3">
      <c r="B14" s="15" t="s">
        <v>57</v>
      </c>
      <c r="C14" s="15" t="s">
        <v>58</v>
      </c>
      <c r="D14" s="16">
        <v>48346.55</v>
      </c>
      <c r="E14" s="16">
        <v>70000</v>
      </c>
      <c r="F14" s="16">
        <v>51231.6</v>
      </c>
      <c r="G14" s="17">
        <f t="shared" si="0"/>
        <v>105.96743718010902</v>
      </c>
      <c r="H14" s="17">
        <f t="shared" si="1"/>
        <v>73.188000000000002</v>
      </c>
    </row>
    <row r="15" spans="2:8" x14ac:dyDescent="0.3">
      <c r="B15" s="18" t="s">
        <v>59</v>
      </c>
      <c r="C15" s="18" t="s">
        <v>60</v>
      </c>
      <c r="D15" s="19">
        <v>48346.55</v>
      </c>
      <c r="E15" s="19"/>
      <c r="F15" s="19">
        <v>51231.6</v>
      </c>
      <c r="G15" s="20">
        <f t="shared" si="0"/>
        <v>105.96743718010902</v>
      </c>
      <c r="H15" s="17"/>
    </row>
    <row r="16" spans="2:8" x14ac:dyDescent="0.3">
      <c r="B16" s="18" t="s">
        <v>61</v>
      </c>
      <c r="C16" s="18" t="s">
        <v>62</v>
      </c>
      <c r="D16" s="19">
        <v>48346.55</v>
      </c>
      <c r="E16" s="19"/>
      <c r="F16" s="19">
        <v>51231.6</v>
      </c>
      <c r="G16" s="20">
        <f t="shared" si="0"/>
        <v>105.96743718010902</v>
      </c>
      <c r="H16" s="17"/>
    </row>
    <row r="17" spans="2:8" x14ac:dyDescent="0.3">
      <c r="B17" s="15" t="s">
        <v>63</v>
      </c>
      <c r="C17" s="15" t="s">
        <v>64</v>
      </c>
      <c r="D17" s="16">
        <v>10444.25</v>
      </c>
      <c r="E17" s="16">
        <v>14000</v>
      </c>
      <c r="F17" s="16">
        <v>9888</v>
      </c>
      <c r="G17" s="17">
        <f t="shared" si="0"/>
        <v>94.674102975321347</v>
      </c>
      <c r="H17" s="17">
        <f t="shared" si="1"/>
        <v>70.628571428571433</v>
      </c>
    </row>
    <row r="18" spans="2:8" x14ac:dyDescent="0.3">
      <c r="B18" s="18" t="s">
        <v>65</v>
      </c>
      <c r="C18" s="18" t="s">
        <v>16</v>
      </c>
      <c r="D18" s="19">
        <v>5525.8</v>
      </c>
      <c r="E18" s="19"/>
      <c r="F18" s="19">
        <v>4185</v>
      </c>
      <c r="G18" s="20">
        <f t="shared" si="0"/>
        <v>75.735640088313005</v>
      </c>
      <c r="H18" s="17"/>
    </row>
    <row r="19" spans="2:8" x14ac:dyDescent="0.3">
      <c r="B19" s="18" t="s">
        <v>66</v>
      </c>
      <c r="C19" s="18" t="s">
        <v>67</v>
      </c>
      <c r="D19" s="19">
        <v>5525.8</v>
      </c>
      <c r="E19" s="19"/>
      <c r="F19" s="19">
        <v>4185</v>
      </c>
      <c r="G19" s="20">
        <f t="shared" si="0"/>
        <v>75.735640088313005</v>
      </c>
      <c r="H19" s="17"/>
    </row>
    <row r="20" spans="2:8" x14ac:dyDescent="0.3">
      <c r="B20" s="18" t="s">
        <v>68</v>
      </c>
      <c r="C20" s="18" t="s">
        <v>69</v>
      </c>
      <c r="D20" s="19">
        <v>4918.45</v>
      </c>
      <c r="E20" s="19"/>
      <c r="F20" s="19">
        <v>5703</v>
      </c>
      <c r="G20" s="20">
        <f t="shared" si="0"/>
        <v>115.95116347629843</v>
      </c>
      <c r="H20" s="17"/>
    </row>
    <row r="21" spans="2:8" x14ac:dyDescent="0.3">
      <c r="B21" s="18" t="s">
        <v>70</v>
      </c>
      <c r="C21" s="18" t="s">
        <v>71</v>
      </c>
      <c r="D21" s="19">
        <v>4918.45</v>
      </c>
      <c r="E21" s="19"/>
      <c r="F21" s="19">
        <v>5703</v>
      </c>
      <c r="G21" s="20">
        <f t="shared" si="0"/>
        <v>115.95116347629843</v>
      </c>
      <c r="H21" s="17"/>
    </row>
    <row r="22" spans="2:8" x14ac:dyDescent="0.3">
      <c r="B22" s="15" t="s">
        <v>72</v>
      </c>
      <c r="C22" s="15" t="s">
        <v>73</v>
      </c>
      <c r="D22" s="16">
        <v>224347.62</v>
      </c>
      <c r="E22" s="16">
        <v>637072</v>
      </c>
      <c r="F22" s="16">
        <v>261950.98</v>
      </c>
      <c r="G22" s="17">
        <f t="shared" si="0"/>
        <v>116.76120299381827</v>
      </c>
      <c r="H22" s="17">
        <f t="shared" si="1"/>
        <v>41.117955270361904</v>
      </c>
    </row>
    <row r="23" spans="2:8" x14ac:dyDescent="0.3">
      <c r="B23" s="18" t="s">
        <v>74</v>
      </c>
      <c r="C23" s="18" t="s">
        <v>75</v>
      </c>
      <c r="D23" s="19">
        <v>224347.62</v>
      </c>
      <c r="E23" s="19"/>
      <c r="F23" s="19">
        <v>261950.98</v>
      </c>
      <c r="G23" s="20">
        <f>F23/D23*100</f>
        <v>116.76120299381827</v>
      </c>
      <c r="H23" s="16"/>
    </row>
    <row r="24" spans="2:8" x14ac:dyDescent="0.3">
      <c r="B24" s="18" t="s">
        <v>76</v>
      </c>
      <c r="C24" s="18" t="s">
        <v>77</v>
      </c>
      <c r="D24" s="19">
        <v>224347.62</v>
      </c>
      <c r="E24" s="19"/>
      <c r="F24" s="19">
        <v>261745.57</v>
      </c>
      <c r="G24" s="20">
        <f t="shared" si="0"/>
        <v>116.66964418878167</v>
      </c>
      <c r="H24" s="19"/>
    </row>
    <row r="25" spans="2:8" x14ac:dyDescent="0.3">
      <c r="B25" s="18" t="s">
        <v>78</v>
      </c>
      <c r="C25" s="18" t="s">
        <v>79</v>
      </c>
      <c r="D25" s="19"/>
      <c r="E25" s="19"/>
      <c r="F25" s="19">
        <v>205.41</v>
      </c>
      <c r="G25" s="20" t="s">
        <v>80</v>
      </c>
      <c r="H25" s="19"/>
    </row>
    <row r="26" spans="2:8" x14ac:dyDescent="0.3">
      <c r="B26" s="25"/>
      <c r="C26" s="25"/>
      <c r="D26" s="26"/>
      <c r="E26" s="26"/>
      <c r="F26" s="26"/>
      <c r="G26" s="27"/>
      <c r="H26" s="26"/>
    </row>
    <row r="27" spans="2:8" x14ac:dyDescent="0.3">
      <c r="D27" s="23"/>
      <c r="E27" s="23"/>
      <c r="F27" s="23"/>
      <c r="G27" s="24"/>
      <c r="H27" s="23"/>
    </row>
    <row r="28" spans="2:8" x14ac:dyDescent="0.3">
      <c r="B28" s="58" t="s">
        <v>85</v>
      </c>
      <c r="D28" s="23"/>
      <c r="E28" s="23"/>
      <c r="F28" s="23"/>
      <c r="G28" s="24"/>
      <c r="H28" s="23"/>
    </row>
    <row r="29" spans="2:8" x14ac:dyDescent="0.3">
      <c r="D29" s="23"/>
      <c r="E29" s="23"/>
      <c r="F29" s="23"/>
      <c r="G29" s="24"/>
      <c r="H29" s="23"/>
    </row>
    <row r="30" spans="2:8" ht="26.4" x14ac:dyDescent="0.3">
      <c r="B30" s="152" t="s">
        <v>7</v>
      </c>
      <c r="C30" s="152"/>
      <c r="D30" s="12" t="s">
        <v>40</v>
      </c>
      <c r="E30" s="11" t="s">
        <v>50</v>
      </c>
      <c r="F30" s="12" t="s">
        <v>43</v>
      </c>
      <c r="G30" s="11" t="s">
        <v>12</v>
      </c>
      <c r="H30" s="11" t="s">
        <v>12</v>
      </c>
    </row>
    <row r="31" spans="2:8" ht="28.8" x14ac:dyDescent="0.3">
      <c r="B31" s="155">
        <v>1</v>
      </c>
      <c r="C31" s="155"/>
      <c r="D31" s="22">
        <v>2</v>
      </c>
      <c r="E31" s="22">
        <v>3</v>
      </c>
      <c r="F31" s="22">
        <v>4</v>
      </c>
      <c r="G31" s="13" t="s">
        <v>48</v>
      </c>
      <c r="H31" s="14" t="s">
        <v>49</v>
      </c>
    </row>
    <row r="32" spans="2:8" x14ac:dyDescent="0.3">
      <c r="B32" s="15" t="s">
        <v>81</v>
      </c>
      <c r="C32" s="15" t="s">
        <v>82</v>
      </c>
      <c r="D32" s="30">
        <v>2649.98</v>
      </c>
      <c r="E32" s="30">
        <v>36600</v>
      </c>
      <c r="F32" s="30">
        <v>25642.91</v>
      </c>
      <c r="G32" s="17" t="s">
        <v>80</v>
      </c>
      <c r="H32" s="17">
        <f>F32/E32*100</f>
        <v>70.062595628415309</v>
      </c>
    </row>
    <row r="33" spans="2:8" x14ac:dyDescent="0.3">
      <c r="B33" s="15" t="s">
        <v>83</v>
      </c>
      <c r="C33" s="15" t="s">
        <v>84</v>
      </c>
      <c r="D33" s="30">
        <v>2649.98</v>
      </c>
      <c r="E33" s="30">
        <v>36600</v>
      </c>
      <c r="F33" s="30">
        <v>25642.91</v>
      </c>
      <c r="G33" s="17" t="s">
        <v>80</v>
      </c>
      <c r="H33" s="17">
        <f>F33/E33*100</f>
        <v>70.062595628415309</v>
      </c>
    </row>
    <row r="36" spans="2:8" x14ac:dyDescent="0.3">
      <c r="B36" t="s">
        <v>87</v>
      </c>
    </row>
    <row r="38" spans="2:8" ht="26.4" x14ac:dyDescent="0.3">
      <c r="B38" s="152" t="s">
        <v>7</v>
      </c>
      <c r="C38" s="152"/>
      <c r="D38" s="12" t="s">
        <v>40</v>
      </c>
      <c r="E38" s="11" t="s">
        <v>50</v>
      </c>
      <c r="F38" s="12" t="s">
        <v>43</v>
      </c>
      <c r="G38" s="11" t="s">
        <v>12</v>
      </c>
      <c r="H38" s="11" t="s">
        <v>12</v>
      </c>
    </row>
    <row r="39" spans="2:8" ht="28.8" x14ac:dyDescent="0.3">
      <c r="B39" s="155">
        <v>1</v>
      </c>
      <c r="C39" s="155"/>
      <c r="D39" s="22">
        <v>2</v>
      </c>
      <c r="E39" s="22">
        <v>3</v>
      </c>
      <c r="F39" s="22">
        <v>4</v>
      </c>
      <c r="G39" s="13" t="s">
        <v>48</v>
      </c>
      <c r="H39" s="14" t="s">
        <v>49</v>
      </c>
    </row>
    <row r="40" spans="2:8" x14ac:dyDescent="0.3">
      <c r="B40" s="153" t="s">
        <v>213</v>
      </c>
      <c r="C40" s="154"/>
      <c r="D40" s="59">
        <f>D41+D84</f>
        <v>309029.39</v>
      </c>
      <c r="E40" s="59">
        <f t="shared" ref="E40:F40" si="2">E41+E84</f>
        <v>818972</v>
      </c>
      <c r="F40" s="59">
        <f t="shared" si="2"/>
        <v>362065.58</v>
      </c>
      <c r="G40" s="62">
        <f>F40/D40*100</f>
        <v>117.16218318264163</v>
      </c>
      <c r="H40" s="60">
        <f>F40/E40*100</f>
        <v>44.209762971139433</v>
      </c>
    </row>
    <row r="41" spans="2:8" s="28" customFormat="1" x14ac:dyDescent="0.3">
      <c r="B41" s="29" t="s">
        <v>130</v>
      </c>
      <c r="C41" s="29" t="s">
        <v>3</v>
      </c>
      <c r="D41" s="30">
        <v>306290.77</v>
      </c>
      <c r="E41" s="30">
        <v>794072</v>
      </c>
      <c r="F41" s="30">
        <v>353747.26</v>
      </c>
      <c r="G41" s="32">
        <f>F41/D41*100</f>
        <v>115.49393408100413</v>
      </c>
      <c r="H41" s="61">
        <f>F41/E41*100</f>
        <v>44.548511973725304</v>
      </c>
    </row>
    <row r="42" spans="2:8" s="28" customFormat="1" x14ac:dyDescent="0.3">
      <c r="B42" s="29" t="s">
        <v>131</v>
      </c>
      <c r="C42" s="29" t="s">
        <v>4</v>
      </c>
      <c r="D42" s="30">
        <v>161863.19</v>
      </c>
      <c r="E42" s="30">
        <v>429785</v>
      </c>
      <c r="F42" s="30">
        <v>180318.84</v>
      </c>
      <c r="G42" s="32">
        <f t="shared" ref="G42:G94" si="3">F42/D42*100</f>
        <v>111.40200560732801</v>
      </c>
      <c r="H42" s="61">
        <f>F42/E42*100</f>
        <v>41.955591749363052</v>
      </c>
    </row>
    <row r="43" spans="2:8" x14ac:dyDescent="0.3">
      <c r="B43" s="18" t="s">
        <v>132</v>
      </c>
      <c r="C43" s="18" t="s">
        <v>17</v>
      </c>
      <c r="D43" s="19">
        <v>133354.63</v>
      </c>
      <c r="E43" s="19"/>
      <c r="F43" s="19">
        <v>147241.57999999999</v>
      </c>
      <c r="G43" s="20">
        <f t="shared" si="3"/>
        <v>110.41354919585469</v>
      </c>
      <c r="H43" s="19"/>
    </row>
    <row r="44" spans="2:8" x14ac:dyDescent="0.3">
      <c r="B44" s="18" t="s">
        <v>133</v>
      </c>
      <c r="C44" s="18" t="s">
        <v>18</v>
      </c>
      <c r="D44" s="19">
        <v>133244.46</v>
      </c>
      <c r="E44" s="19"/>
      <c r="F44" s="19">
        <v>146114.38</v>
      </c>
      <c r="G44" s="20">
        <f t="shared" si="3"/>
        <v>109.65887812521437</v>
      </c>
      <c r="H44" s="19"/>
    </row>
    <row r="45" spans="2:8" x14ac:dyDescent="0.3">
      <c r="B45" s="18" t="s">
        <v>134</v>
      </c>
      <c r="C45" s="18" t="s">
        <v>88</v>
      </c>
      <c r="D45" s="19">
        <v>110.17</v>
      </c>
      <c r="E45" s="19"/>
      <c r="F45" s="19">
        <v>1127.2</v>
      </c>
      <c r="G45" s="20" t="s">
        <v>80</v>
      </c>
      <c r="H45" s="19"/>
    </row>
    <row r="46" spans="2:8" x14ac:dyDescent="0.3">
      <c r="B46" s="18" t="s">
        <v>135</v>
      </c>
      <c r="C46" s="18" t="s">
        <v>89</v>
      </c>
      <c r="D46" s="19">
        <v>8029.42</v>
      </c>
      <c r="E46" s="19"/>
      <c r="F46" s="19">
        <v>12037.72</v>
      </c>
      <c r="G46" s="20">
        <f t="shared" si="3"/>
        <v>149.92016858004686</v>
      </c>
      <c r="H46" s="19"/>
    </row>
    <row r="47" spans="2:8" x14ac:dyDescent="0.3">
      <c r="B47" s="18" t="s">
        <v>136</v>
      </c>
      <c r="C47" s="18" t="s">
        <v>89</v>
      </c>
      <c r="D47" s="19">
        <v>8029.42</v>
      </c>
      <c r="E47" s="19"/>
      <c r="F47" s="19">
        <v>12037.72</v>
      </c>
      <c r="G47" s="20">
        <f t="shared" si="3"/>
        <v>149.92016858004686</v>
      </c>
      <c r="H47" s="19"/>
    </row>
    <row r="48" spans="2:8" x14ac:dyDescent="0.3">
      <c r="B48" s="18" t="s">
        <v>137</v>
      </c>
      <c r="C48" s="18" t="s">
        <v>90</v>
      </c>
      <c r="D48" s="19">
        <v>20479.14</v>
      </c>
      <c r="E48" s="19"/>
      <c r="F48" s="19">
        <v>21039.54</v>
      </c>
      <c r="G48" s="20">
        <f t="shared" si="3"/>
        <v>102.73644303422897</v>
      </c>
      <c r="H48" s="19"/>
    </row>
    <row r="49" spans="2:8" x14ac:dyDescent="0.3">
      <c r="B49" s="18" t="s">
        <v>138</v>
      </c>
      <c r="C49" s="18" t="s">
        <v>91</v>
      </c>
      <c r="D49" s="19">
        <v>20479.14</v>
      </c>
      <c r="E49" s="19"/>
      <c r="F49" s="19">
        <v>21039.54</v>
      </c>
      <c r="G49" s="20">
        <f t="shared" si="3"/>
        <v>102.73644303422897</v>
      </c>
      <c r="H49" s="19"/>
    </row>
    <row r="50" spans="2:8" s="28" customFormat="1" x14ac:dyDescent="0.3">
      <c r="B50" s="29" t="s">
        <v>139</v>
      </c>
      <c r="C50" s="29" t="s">
        <v>11</v>
      </c>
      <c r="D50" s="30">
        <v>144103.85</v>
      </c>
      <c r="E50" s="30">
        <v>362667</v>
      </c>
      <c r="F50" s="30">
        <v>173053.58</v>
      </c>
      <c r="G50" s="32">
        <f t="shared" si="3"/>
        <v>120.08949101637462</v>
      </c>
      <c r="H50" s="32">
        <v>47.72</v>
      </c>
    </row>
    <row r="51" spans="2:8" x14ac:dyDescent="0.3">
      <c r="B51" s="18" t="s">
        <v>140</v>
      </c>
      <c r="C51" s="18" t="s">
        <v>19</v>
      </c>
      <c r="D51" s="19">
        <v>8574.0400000000009</v>
      </c>
      <c r="E51" s="19"/>
      <c r="F51" s="19">
        <v>11978.32</v>
      </c>
      <c r="G51" s="20">
        <f t="shared" si="3"/>
        <v>139.70450336130924</v>
      </c>
      <c r="H51" s="20"/>
    </row>
    <row r="52" spans="2:8" x14ac:dyDescent="0.3">
      <c r="B52" s="18" t="s">
        <v>141</v>
      </c>
      <c r="C52" s="18" t="s">
        <v>20</v>
      </c>
      <c r="D52" s="19">
        <v>1821.82</v>
      </c>
      <c r="E52" s="19"/>
      <c r="F52" s="19">
        <v>6440.67</v>
      </c>
      <c r="G52" s="20">
        <f t="shared" si="3"/>
        <v>353.52943759537169</v>
      </c>
      <c r="H52" s="20"/>
    </row>
    <row r="53" spans="2:8" x14ac:dyDescent="0.3">
      <c r="B53" s="18" t="s">
        <v>142</v>
      </c>
      <c r="C53" s="18" t="s">
        <v>92</v>
      </c>
      <c r="D53" s="19">
        <v>5433.25</v>
      </c>
      <c r="E53" s="19"/>
      <c r="F53" s="19">
        <v>4522.6499999999996</v>
      </c>
      <c r="G53" s="20">
        <f t="shared" si="3"/>
        <v>83.240233745916342</v>
      </c>
      <c r="H53" s="20"/>
    </row>
    <row r="54" spans="2:8" x14ac:dyDescent="0.3">
      <c r="B54" s="18" t="s">
        <v>143</v>
      </c>
      <c r="C54" s="18" t="s">
        <v>93</v>
      </c>
      <c r="D54" s="19">
        <v>754.17</v>
      </c>
      <c r="E54" s="19"/>
      <c r="F54" s="19">
        <v>955</v>
      </c>
      <c r="G54" s="20">
        <f t="shared" si="3"/>
        <v>126.62927456674224</v>
      </c>
      <c r="H54" s="20"/>
    </row>
    <row r="55" spans="2:8" x14ac:dyDescent="0.3">
      <c r="B55" s="18" t="s">
        <v>144</v>
      </c>
      <c r="C55" s="18" t="s">
        <v>94</v>
      </c>
      <c r="D55" s="19">
        <v>564.79999999999995</v>
      </c>
      <c r="E55" s="19"/>
      <c r="F55" s="19">
        <v>60</v>
      </c>
      <c r="G55" s="20">
        <f t="shared" si="3"/>
        <v>10.623229461756374</v>
      </c>
      <c r="H55" s="20"/>
    </row>
    <row r="56" spans="2:8" x14ac:dyDescent="0.3">
      <c r="B56" s="18" t="s">
        <v>145</v>
      </c>
      <c r="C56" s="18" t="s">
        <v>95</v>
      </c>
      <c r="D56" s="19">
        <v>16161.94</v>
      </c>
      <c r="E56" s="19"/>
      <c r="F56" s="19">
        <v>17818.310000000001</v>
      </c>
      <c r="G56" s="20">
        <f t="shared" si="3"/>
        <v>110.24858401899773</v>
      </c>
      <c r="H56" s="20"/>
    </row>
    <row r="57" spans="2:8" x14ac:dyDescent="0.3">
      <c r="B57" s="18" t="s">
        <v>146</v>
      </c>
      <c r="C57" s="18" t="s">
        <v>96</v>
      </c>
      <c r="D57" s="19">
        <v>4860.7</v>
      </c>
      <c r="E57" s="19"/>
      <c r="F57" s="19">
        <v>8486.2900000000009</v>
      </c>
      <c r="G57" s="20">
        <f t="shared" si="3"/>
        <v>174.58987388647728</v>
      </c>
      <c r="H57" s="20"/>
    </row>
    <row r="58" spans="2:8" x14ac:dyDescent="0.3">
      <c r="B58" s="18" t="s">
        <v>147</v>
      </c>
      <c r="C58" s="18" t="s">
        <v>97</v>
      </c>
      <c r="D58" s="19">
        <v>9710.99</v>
      </c>
      <c r="E58" s="19"/>
      <c r="F58" s="19">
        <v>7170.83</v>
      </c>
      <c r="G58" s="20">
        <f t="shared" si="3"/>
        <v>73.842419773885055</v>
      </c>
      <c r="H58" s="20"/>
    </row>
    <row r="59" spans="2:8" x14ac:dyDescent="0.3">
      <c r="B59" s="18" t="s">
        <v>148</v>
      </c>
      <c r="C59" s="18" t="s">
        <v>98</v>
      </c>
      <c r="D59" s="19">
        <v>980.17</v>
      </c>
      <c r="E59" s="19"/>
      <c r="F59" s="19">
        <v>92.04</v>
      </c>
      <c r="G59" s="20">
        <f t="shared" si="3"/>
        <v>9.3902078210922593</v>
      </c>
      <c r="H59" s="20"/>
    </row>
    <row r="60" spans="2:8" x14ac:dyDescent="0.3">
      <c r="B60" s="18" t="s">
        <v>149</v>
      </c>
      <c r="C60" s="18" t="s">
        <v>99</v>
      </c>
      <c r="D60" s="19">
        <v>610.08000000000004</v>
      </c>
      <c r="E60" s="19"/>
      <c r="F60" s="19">
        <v>2069.15</v>
      </c>
      <c r="G60" s="20">
        <f t="shared" si="3"/>
        <v>339.16043797534752</v>
      </c>
      <c r="H60" s="20"/>
    </row>
    <row r="61" spans="2:8" x14ac:dyDescent="0.3">
      <c r="B61" s="18" t="s">
        <v>150</v>
      </c>
      <c r="C61" s="18" t="s">
        <v>100</v>
      </c>
      <c r="D61" s="19">
        <v>115430.61</v>
      </c>
      <c r="E61" s="19"/>
      <c r="F61" s="19">
        <v>136659.82999999999</v>
      </c>
      <c r="G61" s="20">
        <f t="shared" si="3"/>
        <v>118.3913261828903</v>
      </c>
      <c r="H61" s="20"/>
    </row>
    <row r="62" spans="2:8" x14ac:dyDescent="0.3">
      <c r="B62" s="18" t="s">
        <v>151</v>
      </c>
      <c r="C62" s="18" t="s">
        <v>101</v>
      </c>
      <c r="D62" s="19">
        <v>1762.55</v>
      </c>
      <c r="E62" s="19"/>
      <c r="F62" s="19">
        <v>2428.69</v>
      </c>
      <c r="G62" s="20">
        <f t="shared" si="3"/>
        <v>137.79410513176933</v>
      </c>
      <c r="H62" s="20"/>
    </row>
    <row r="63" spans="2:8" x14ac:dyDescent="0.3">
      <c r="B63" s="18" t="s">
        <v>152</v>
      </c>
      <c r="C63" s="18" t="s">
        <v>102</v>
      </c>
      <c r="D63" s="19">
        <v>2743.15</v>
      </c>
      <c r="E63" s="19"/>
      <c r="F63" s="19">
        <v>3959.73</v>
      </c>
      <c r="G63" s="20">
        <f t="shared" si="3"/>
        <v>144.34974390755153</v>
      </c>
      <c r="H63" s="20"/>
    </row>
    <row r="64" spans="2:8" x14ac:dyDescent="0.3">
      <c r="B64" s="18" t="s">
        <v>153</v>
      </c>
      <c r="C64" s="18" t="s">
        <v>103</v>
      </c>
      <c r="D64" s="19">
        <v>8909.57</v>
      </c>
      <c r="E64" s="19"/>
      <c r="F64" s="19">
        <v>11176.95</v>
      </c>
      <c r="G64" s="20">
        <f t="shared" si="3"/>
        <v>125.44881515045059</v>
      </c>
      <c r="H64" s="20"/>
    </row>
    <row r="65" spans="2:8" x14ac:dyDescent="0.3">
      <c r="B65" s="18" t="s">
        <v>154</v>
      </c>
      <c r="C65" s="18" t="s">
        <v>104</v>
      </c>
      <c r="D65" s="19">
        <v>5156.1400000000003</v>
      </c>
      <c r="E65" s="19"/>
      <c r="F65" s="19">
        <v>7130.31</v>
      </c>
      <c r="G65" s="20">
        <f t="shared" si="3"/>
        <v>138.28775013866962</v>
      </c>
      <c r="H65" s="20"/>
    </row>
    <row r="66" spans="2:8" x14ac:dyDescent="0.3">
      <c r="B66" s="18" t="s">
        <v>155</v>
      </c>
      <c r="C66" s="18" t="s">
        <v>105</v>
      </c>
      <c r="D66" s="19">
        <v>5530.42</v>
      </c>
      <c r="E66" s="19"/>
      <c r="F66" s="19">
        <v>5519.89</v>
      </c>
      <c r="G66" s="20">
        <f t="shared" si="3"/>
        <v>99.809598547669083</v>
      </c>
      <c r="H66" s="20"/>
    </row>
    <row r="67" spans="2:8" x14ac:dyDescent="0.3">
      <c r="B67" s="18" t="s">
        <v>156</v>
      </c>
      <c r="C67" s="18" t="s">
        <v>106</v>
      </c>
      <c r="D67" s="19">
        <v>30.59</v>
      </c>
      <c r="E67" s="19"/>
      <c r="F67" s="19">
        <v>4217.78</v>
      </c>
      <c r="G67" s="20" t="s">
        <v>80</v>
      </c>
      <c r="H67" s="20"/>
    </row>
    <row r="68" spans="2:8" x14ac:dyDescent="0.3">
      <c r="B68" s="18" t="s">
        <v>157</v>
      </c>
      <c r="C68" s="18" t="s">
        <v>107</v>
      </c>
      <c r="D68" s="19">
        <v>70135.47</v>
      </c>
      <c r="E68" s="19"/>
      <c r="F68" s="19">
        <v>77335.45</v>
      </c>
      <c r="G68" s="20">
        <f t="shared" si="3"/>
        <v>110.2658184225471</v>
      </c>
      <c r="H68" s="20"/>
    </row>
    <row r="69" spans="2:8" x14ac:dyDescent="0.3">
      <c r="B69" s="18" t="s">
        <v>158</v>
      </c>
      <c r="C69" s="18" t="s">
        <v>108</v>
      </c>
      <c r="D69" s="19">
        <v>3570.24</v>
      </c>
      <c r="E69" s="19"/>
      <c r="F69" s="19">
        <v>4094.95</v>
      </c>
      <c r="G69" s="20">
        <f t="shared" si="3"/>
        <v>114.69677108541723</v>
      </c>
      <c r="H69" s="20"/>
    </row>
    <row r="70" spans="2:8" x14ac:dyDescent="0.3">
      <c r="B70" s="18" t="s">
        <v>159</v>
      </c>
      <c r="C70" s="18" t="s">
        <v>109</v>
      </c>
      <c r="D70" s="19">
        <v>17592.48</v>
      </c>
      <c r="E70" s="19"/>
      <c r="F70" s="19">
        <v>20796.080000000002</v>
      </c>
      <c r="G70" s="20">
        <f t="shared" si="3"/>
        <v>118.21005338644694</v>
      </c>
      <c r="H70" s="20"/>
    </row>
    <row r="71" spans="2:8" x14ac:dyDescent="0.3">
      <c r="B71" s="18" t="s">
        <v>160</v>
      </c>
      <c r="C71" s="18" t="s">
        <v>110</v>
      </c>
      <c r="D71" s="19">
        <v>1094.1300000000001</v>
      </c>
      <c r="E71" s="19"/>
      <c r="F71" s="19">
        <v>2903.59</v>
      </c>
      <c r="G71" s="20">
        <f t="shared" si="3"/>
        <v>265.37888550720663</v>
      </c>
      <c r="H71" s="20"/>
    </row>
    <row r="72" spans="2:8" x14ac:dyDescent="0.3">
      <c r="B72" s="18" t="s">
        <v>161</v>
      </c>
      <c r="C72" s="18" t="s">
        <v>110</v>
      </c>
      <c r="D72" s="19">
        <v>1094.1300000000001</v>
      </c>
      <c r="E72" s="19"/>
      <c r="F72" s="19">
        <v>2903.59</v>
      </c>
      <c r="G72" s="20">
        <f t="shared" si="3"/>
        <v>265.37888550720663</v>
      </c>
      <c r="H72" s="20"/>
    </row>
    <row r="73" spans="2:8" x14ac:dyDescent="0.3">
      <c r="B73" s="18" t="s">
        <v>162</v>
      </c>
      <c r="C73" s="18" t="s">
        <v>111</v>
      </c>
      <c r="D73" s="19">
        <v>2843.13</v>
      </c>
      <c r="E73" s="19"/>
      <c r="F73" s="19">
        <v>3693.53</v>
      </c>
      <c r="G73" s="20">
        <f t="shared" si="3"/>
        <v>129.91069701350273</v>
      </c>
      <c r="H73" s="20"/>
    </row>
    <row r="74" spans="2:8" x14ac:dyDescent="0.3">
      <c r="B74" s="18" t="s">
        <v>163</v>
      </c>
      <c r="C74" s="18" t="s">
        <v>112</v>
      </c>
      <c r="D74" s="19">
        <v>175.76</v>
      </c>
      <c r="E74" s="19"/>
      <c r="F74" s="19">
        <v>175.76</v>
      </c>
      <c r="G74" s="20">
        <f t="shared" si="3"/>
        <v>100</v>
      </c>
      <c r="H74" s="20"/>
    </row>
    <row r="75" spans="2:8" x14ac:dyDescent="0.3">
      <c r="B75" s="18" t="s">
        <v>164</v>
      </c>
      <c r="C75" s="18" t="s">
        <v>113</v>
      </c>
      <c r="D75" s="19">
        <v>1480.89</v>
      </c>
      <c r="E75" s="19"/>
      <c r="F75" s="19">
        <v>2217.9899999999998</v>
      </c>
      <c r="G75" s="20">
        <f t="shared" si="3"/>
        <v>149.77412231833557</v>
      </c>
      <c r="H75" s="20"/>
    </row>
    <row r="76" spans="2:8" x14ac:dyDescent="0.3">
      <c r="B76" s="18" t="s">
        <v>165</v>
      </c>
      <c r="C76" s="18" t="s">
        <v>114</v>
      </c>
      <c r="D76" s="19">
        <v>830</v>
      </c>
      <c r="E76" s="19"/>
      <c r="F76" s="19">
        <v>1150</v>
      </c>
      <c r="G76" s="20">
        <f t="shared" si="3"/>
        <v>138.55421686746988</v>
      </c>
      <c r="H76" s="20"/>
    </row>
    <row r="77" spans="2:8" x14ac:dyDescent="0.3">
      <c r="B77" s="18" t="s">
        <v>166</v>
      </c>
      <c r="C77" s="18" t="s">
        <v>115</v>
      </c>
      <c r="D77" s="19">
        <v>29.65</v>
      </c>
      <c r="E77" s="19"/>
      <c r="F77" s="19">
        <v>50</v>
      </c>
      <c r="G77" s="20">
        <f t="shared" si="3"/>
        <v>168.63406408094437</v>
      </c>
      <c r="H77" s="20"/>
    </row>
    <row r="78" spans="2:8" x14ac:dyDescent="0.3">
      <c r="B78" s="18" t="s">
        <v>167</v>
      </c>
      <c r="C78" s="18" t="s">
        <v>111</v>
      </c>
      <c r="D78" s="19">
        <v>326.83</v>
      </c>
      <c r="E78" s="19"/>
      <c r="F78" s="19">
        <v>99.78</v>
      </c>
      <c r="G78" s="20">
        <f t="shared" si="3"/>
        <v>30.529633142612369</v>
      </c>
      <c r="H78" s="20"/>
    </row>
    <row r="79" spans="2:8" s="28" customFormat="1" x14ac:dyDescent="0.3">
      <c r="B79" s="29" t="s">
        <v>168</v>
      </c>
      <c r="C79" s="29" t="s">
        <v>116</v>
      </c>
      <c r="D79" s="30">
        <v>323.73</v>
      </c>
      <c r="E79" s="30">
        <v>1620</v>
      </c>
      <c r="F79" s="30">
        <v>374.84</v>
      </c>
      <c r="G79" s="32">
        <f t="shared" si="3"/>
        <v>115.78784789793963</v>
      </c>
      <c r="H79" s="32">
        <v>23.14</v>
      </c>
    </row>
    <row r="80" spans="2:8" x14ac:dyDescent="0.3">
      <c r="B80" s="18" t="s">
        <v>169</v>
      </c>
      <c r="C80" s="18" t="s">
        <v>117</v>
      </c>
      <c r="D80" s="19">
        <v>323.73</v>
      </c>
      <c r="E80" s="19"/>
      <c r="F80" s="19">
        <v>374.84</v>
      </c>
      <c r="G80" s="20">
        <f t="shared" si="3"/>
        <v>115.78784789793963</v>
      </c>
      <c r="H80" s="20"/>
    </row>
    <row r="81" spans="2:8" x14ac:dyDescent="0.3">
      <c r="B81" s="18" t="s">
        <v>170</v>
      </c>
      <c r="C81" s="18" t="s">
        <v>118</v>
      </c>
      <c r="D81" s="19">
        <v>314.39999999999998</v>
      </c>
      <c r="E81" s="19"/>
      <c r="F81" s="19">
        <v>370.85</v>
      </c>
      <c r="G81" s="20">
        <f t="shared" si="3"/>
        <v>117.95483460559797</v>
      </c>
      <c r="H81" s="20"/>
    </row>
    <row r="82" spans="2:8" x14ac:dyDescent="0.3">
      <c r="B82" s="18" t="s">
        <v>171</v>
      </c>
      <c r="C82" s="18" t="s">
        <v>119</v>
      </c>
      <c r="D82" s="19">
        <v>9.33</v>
      </c>
      <c r="E82" s="19"/>
      <c r="F82" s="19"/>
      <c r="G82" s="20">
        <f t="shared" si="3"/>
        <v>0</v>
      </c>
      <c r="H82" s="20"/>
    </row>
    <row r="83" spans="2:8" x14ac:dyDescent="0.3">
      <c r="B83" s="18" t="s">
        <v>172</v>
      </c>
      <c r="C83" s="18" t="s">
        <v>120</v>
      </c>
      <c r="D83" s="19"/>
      <c r="E83" s="19"/>
      <c r="F83" s="19">
        <v>3.99</v>
      </c>
      <c r="G83" s="20"/>
      <c r="H83" s="20"/>
    </row>
    <row r="84" spans="2:8" s="28" customFormat="1" x14ac:dyDescent="0.3">
      <c r="B84" s="29" t="s">
        <v>173</v>
      </c>
      <c r="C84" s="29" t="s">
        <v>5</v>
      </c>
      <c r="D84" s="30">
        <v>2738.62</v>
      </c>
      <c r="E84" s="30">
        <v>24900</v>
      </c>
      <c r="F84" s="30">
        <v>8318.32</v>
      </c>
      <c r="G84" s="32">
        <f t="shared" si="3"/>
        <v>303.74130036295657</v>
      </c>
      <c r="H84" s="32">
        <v>33.409999999999997</v>
      </c>
    </row>
    <row r="85" spans="2:8" s="28" customFormat="1" x14ac:dyDescent="0.3">
      <c r="B85" s="29" t="s">
        <v>174</v>
      </c>
      <c r="C85" s="29" t="s">
        <v>6</v>
      </c>
      <c r="D85" s="30">
        <v>220</v>
      </c>
      <c r="E85" s="30">
        <v>800</v>
      </c>
      <c r="F85" s="30"/>
      <c r="G85" s="32">
        <f t="shared" si="3"/>
        <v>0</v>
      </c>
      <c r="H85" s="32"/>
    </row>
    <row r="86" spans="2:8" x14ac:dyDescent="0.3">
      <c r="B86" s="18" t="s">
        <v>175</v>
      </c>
      <c r="C86" s="18" t="s">
        <v>121</v>
      </c>
      <c r="D86" s="19">
        <v>220</v>
      </c>
      <c r="E86" s="19"/>
      <c r="F86" s="19"/>
      <c r="G86" s="20">
        <f t="shared" si="3"/>
        <v>0</v>
      </c>
      <c r="H86" s="20"/>
    </row>
    <row r="87" spans="2:8" x14ac:dyDescent="0.3">
      <c r="B87" s="18" t="s">
        <v>176</v>
      </c>
      <c r="C87" s="18" t="s">
        <v>122</v>
      </c>
      <c r="D87" s="19">
        <v>220</v>
      </c>
      <c r="E87" s="19"/>
      <c r="F87" s="19"/>
      <c r="G87" s="20">
        <f t="shared" si="3"/>
        <v>0</v>
      </c>
      <c r="H87" s="20"/>
    </row>
    <row r="88" spans="2:8" s="28" customFormat="1" x14ac:dyDescent="0.3">
      <c r="B88" s="29" t="s">
        <v>177</v>
      </c>
      <c r="C88" s="29" t="s">
        <v>123</v>
      </c>
      <c r="D88" s="30">
        <v>2518.62</v>
      </c>
      <c r="E88" s="30">
        <v>24100</v>
      </c>
      <c r="F88" s="30">
        <v>8318.32</v>
      </c>
      <c r="G88" s="32">
        <f t="shared" si="3"/>
        <v>330.27292723793187</v>
      </c>
      <c r="H88" s="32">
        <v>34.520000000000003</v>
      </c>
    </row>
    <row r="89" spans="2:8" x14ac:dyDescent="0.3">
      <c r="B89" s="18" t="s">
        <v>178</v>
      </c>
      <c r="C89" s="18" t="s">
        <v>124</v>
      </c>
      <c r="D89" s="19">
        <v>2429.98</v>
      </c>
      <c r="E89" s="19"/>
      <c r="F89" s="19">
        <v>8112.91</v>
      </c>
      <c r="G89" s="20">
        <f t="shared" si="3"/>
        <v>333.86735693297885</v>
      </c>
      <c r="H89" s="20"/>
    </row>
    <row r="90" spans="2:8" x14ac:dyDescent="0.3">
      <c r="B90" s="18" t="s">
        <v>179</v>
      </c>
      <c r="C90" s="18" t="s">
        <v>125</v>
      </c>
      <c r="D90" s="19">
        <v>1564.75</v>
      </c>
      <c r="E90" s="19"/>
      <c r="F90" s="19">
        <v>7982.91</v>
      </c>
      <c r="G90" s="20" t="s">
        <v>80</v>
      </c>
      <c r="H90" s="20"/>
    </row>
    <row r="91" spans="2:8" x14ac:dyDescent="0.3">
      <c r="B91" s="18" t="s">
        <v>180</v>
      </c>
      <c r="C91" s="18" t="s">
        <v>126</v>
      </c>
      <c r="D91" s="19">
        <v>865.23</v>
      </c>
      <c r="E91" s="19"/>
      <c r="F91" s="19"/>
      <c r="G91" s="20">
        <f t="shared" si="3"/>
        <v>0</v>
      </c>
      <c r="H91" s="20"/>
    </row>
    <row r="92" spans="2:8" x14ac:dyDescent="0.3">
      <c r="B92" s="18" t="s">
        <v>181</v>
      </c>
      <c r="C92" s="18" t="s">
        <v>127</v>
      </c>
      <c r="D92" s="19"/>
      <c r="E92" s="19"/>
      <c r="F92" s="19">
        <v>130</v>
      </c>
      <c r="G92" s="20" t="s">
        <v>80</v>
      </c>
      <c r="H92" s="20"/>
    </row>
    <row r="93" spans="2:8" x14ac:dyDescent="0.3">
      <c r="B93" s="18" t="s">
        <v>182</v>
      </c>
      <c r="C93" s="18" t="s">
        <v>128</v>
      </c>
      <c r="D93" s="19">
        <v>88.64</v>
      </c>
      <c r="E93" s="19"/>
      <c r="F93" s="19">
        <v>205.41</v>
      </c>
      <c r="G93" s="20">
        <f t="shared" si="3"/>
        <v>231.73510830324909</v>
      </c>
      <c r="H93" s="20"/>
    </row>
    <row r="94" spans="2:8" x14ac:dyDescent="0.3">
      <c r="B94" s="18" t="s">
        <v>183</v>
      </c>
      <c r="C94" s="18" t="s">
        <v>129</v>
      </c>
      <c r="D94" s="19">
        <v>88.64</v>
      </c>
      <c r="E94" s="19"/>
      <c r="F94" s="19">
        <v>205.41</v>
      </c>
      <c r="G94" s="20">
        <f t="shared" si="3"/>
        <v>231.73510830324909</v>
      </c>
      <c r="H94" s="20"/>
    </row>
    <row r="95" spans="2:8" x14ac:dyDescent="0.3">
      <c r="B95" s="31"/>
      <c r="C95" s="31"/>
      <c r="D95" s="31"/>
      <c r="E95" s="31"/>
      <c r="F95" s="31"/>
      <c r="G95" s="31"/>
      <c r="H95" s="31"/>
    </row>
  </sheetData>
  <mergeCells count="9">
    <mergeCell ref="B2:H2"/>
    <mergeCell ref="B4:H4"/>
    <mergeCell ref="B30:C30"/>
    <mergeCell ref="B40:C40"/>
    <mergeCell ref="B38:C38"/>
    <mergeCell ref="B31:C31"/>
    <mergeCell ref="B39:C39"/>
    <mergeCell ref="B8:C8"/>
    <mergeCell ref="B9:C9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workbookViewId="0">
      <pane ySplit="4" topLeftCell="A5" activePane="bottomLeft" state="frozen"/>
      <selection pane="bottomLeft" activeCell="F14" sqref="F14"/>
    </sheetView>
  </sheetViews>
  <sheetFormatPr defaultColWidth="8.88671875" defaultRowHeight="14.4" x14ac:dyDescent="0.3"/>
  <cols>
    <col min="1" max="1" width="8.88671875" style="33"/>
    <col min="2" max="2" width="12.6640625" style="33" bestFit="1" customWidth="1" collapsed="1"/>
    <col min="3" max="3" width="50" style="33" bestFit="1" customWidth="1" collapsed="1"/>
    <col min="4" max="4" width="15.33203125" style="33" bestFit="1" customWidth="1" collapsed="1"/>
    <col min="5" max="5" width="12.6640625" style="33" bestFit="1" customWidth="1" collapsed="1"/>
    <col min="6" max="6" width="14.109375" style="33" customWidth="1" collapsed="1"/>
    <col min="7" max="7" width="12.77734375" style="33" customWidth="1" collapsed="1"/>
    <col min="8" max="8" width="12.77734375" style="33" customWidth="1"/>
    <col min="9" max="16384" width="8.88671875" style="33"/>
  </cols>
  <sheetData>
    <row r="1" spans="2:8" x14ac:dyDescent="0.3">
      <c r="B1" s="34"/>
    </row>
    <row r="2" spans="2:8" ht="15.6" x14ac:dyDescent="0.3">
      <c r="B2" s="160" t="s">
        <v>22</v>
      </c>
      <c r="C2" s="161"/>
      <c r="D2" s="161"/>
      <c r="E2" s="161"/>
      <c r="F2" s="161"/>
      <c r="G2" s="161"/>
      <c r="H2" s="161"/>
    </row>
    <row r="3" spans="2:8" x14ac:dyDescent="0.3">
      <c r="B3" s="34"/>
    </row>
    <row r="4" spans="2:8" ht="37.200000000000003" customHeight="1" x14ac:dyDescent="0.3">
      <c r="B4" s="156" t="s">
        <v>211</v>
      </c>
      <c r="C4" s="157"/>
      <c r="D4" s="12" t="s">
        <v>40</v>
      </c>
      <c r="E4" s="11" t="s">
        <v>50</v>
      </c>
      <c r="F4" s="12" t="s">
        <v>43</v>
      </c>
      <c r="G4" s="11" t="s">
        <v>12</v>
      </c>
      <c r="H4" s="11" t="s">
        <v>12</v>
      </c>
    </row>
    <row r="5" spans="2:8" ht="27" customHeight="1" x14ac:dyDescent="0.3">
      <c r="B5" s="158">
        <v>1</v>
      </c>
      <c r="C5" s="159"/>
      <c r="D5" s="39">
        <v>2</v>
      </c>
      <c r="E5" s="39">
        <v>3</v>
      </c>
      <c r="F5" s="39">
        <v>4</v>
      </c>
      <c r="G5" s="39" t="s">
        <v>48</v>
      </c>
      <c r="H5" s="39" t="s">
        <v>49</v>
      </c>
    </row>
    <row r="6" spans="2:8" s="47" customFormat="1" x14ac:dyDescent="0.3">
      <c r="B6" s="50" t="s">
        <v>14</v>
      </c>
      <c r="C6" s="50"/>
      <c r="D6" s="51">
        <v>349582.09</v>
      </c>
      <c r="E6" s="51">
        <v>818972</v>
      </c>
      <c r="F6" s="51">
        <v>393082.96</v>
      </c>
      <c r="G6" s="52">
        <f t="shared" ref="G6:G16" si="0">F6/D6*100</f>
        <v>112.44367810719365</v>
      </c>
      <c r="H6" s="53">
        <f t="shared" ref="H6:H16" si="1">F6/E6*100</f>
        <v>47.997118338600103</v>
      </c>
    </row>
    <row r="7" spans="2:8" x14ac:dyDescent="0.3">
      <c r="B7" s="35" t="s">
        <v>210</v>
      </c>
      <c r="C7" s="35" t="s">
        <v>208</v>
      </c>
      <c r="D7" s="36">
        <v>224347.62</v>
      </c>
      <c r="E7" s="36">
        <v>637072</v>
      </c>
      <c r="F7" s="36">
        <v>261950.98</v>
      </c>
      <c r="G7" s="38">
        <f>F7/D7*100</f>
        <v>116.76120299381827</v>
      </c>
      <c r="H7" s="37">
        <f>F7/E7*100</f>
        <v>41.117955270361904</v>
      </c>
    </row>
    <row r="8" spans="2:8" x14ac:dyDescent="0.3">
      <c r="B8" s="35" t="s">
        <v>209</v>
      </c>
      <c r="C8" s="35" t="s">
        <v>208</v>
      </c>
      <c r="D8" s="36">
        <v>224347.62</v>
      </c>
      <c r="E8" s="36">
        <v>637072</v>
      </c>
      <c r="F8" s="36">
        <v>261950.98</v>
      </c>
      <c r="G8" s="38">
        <f t="shared" si="0"/>
        <v>116.76120299381827</v>
      </c>
      <c r="H8" s="37">
        <f t="shared" si="1"/>
        <v>41.117955270361904</v>
      </c>
    </row>
    <row r="9" spans="2:8" x14ac:dyDescent="0.3">
      <c r="B9" s="35" t="s">
        <v>207</v>
      </c>
      <c r="C9" s="35" t="s">
        <v>206</v>
      </c>
      <c r="D9" s="36">
        <v>5525.8</v>
      </c>
      <c r="E9" s="36">
        <v>4000</v>
      </c>
      <c r="F9" s="36">
        <v>4185</v>
      </c>
      <c r="G9" s="38">
        <f t="shared" si="0"/>
        <v>75.735640088313005</v>
      </c>
      <c r="H9" s="37">
        <f t="shared" si="1"/>
        <v>104.62499999999999</v>
      </c>
    </row>
    <row r="10" spans="2:8" x14ac:dyDescent="0.3">
      <c r="B10" s="35" t="s">
        <v>205</v>
      </c>
      <c r="C10" s="35" t="s">
        <v>204</v>
      </c>
      <c r="D10" s="36">
        <v>5525.8</v>
      </c>
      <c r="E10" s="36">
        <v>4000</v>
      </c>
      <c r="F10" s="36">
        <v>4185</v>
      </c>
      <c r="G10" s="38">
        <f t="shared" si="0"/>
        <v>75.735640088313005</v>
      </c>
      <c r="H10" s="37">
        <f t="shared" si="1"/>
        <v>104.62499999999999</v>
      </c>
    </row>
    <row r="11" spans="2:8" x14ac:dyDescent="0.3">
      <c r="B11" s="35" t="s">
        <v>203</v>
      </c>
      <c r="C11" s="35" t="s">
        <v>202</v>
      </c>
      <c r="D11" s="36">
        <v>48346.55</v>
      </c>
      <c r="E11" s="36">
        <v>70000</v>
      </c>
      <c r="F11" s="36">
        <v>51231.6</v>
      </c>
      <c r="G11" s="38">
        <f t="shared" si="0"/>
        <v>105.96743718010902</v>
      </c>
      <c r="H11" s="37">
        <f t="shared" si="1"/>
        <v>73.188000000000002</v>
      </c>
    </row>
    <row r="12" spans="2:8" x14ac:dyDescent="0.3">
      <c r="B12" s="35" t="s">
        <v>201</v>
      </c>
      <c r="C12" s="35" t="s">
        <v>200</v>
      </c>
      <c r="D12" s="36">
        <v>48346.55</v>
      </c>
      <c r="E12" s="36">
        <v>70000</v>
      </c>
      <c r="F12" s="36">
        <v>51231.6</v>
      </c>
      <c r="G12" s="38">
        <f t="shared" si="0"/>
        <v>105.96743718010902</v>
      </c>
      <c r="H12" s="37">
        <f t="shared" si="1"/>
        <v>73.188000000000002</v>
      </c>
    </row>
    <row r="13" spans="2:8" x14ac:dyDescent="0.3">
      <c r="B13" s="35" t="s">
        <v>199</v>
      </c>
      <c r="C13" s="35" t="s">
        <v>198</v>
      </c>
      <c r="D13" s="36">
        <v>66443.67</v>
      </c>
      <c r="E13" s="36">
        <v>61300</v>
      </c>
      <c r="F13" s="36">
        <v>70012.38</v>
      </c>
      <c r="G13" s="38">
        <f t="shared" si="0"/>
        <v>105.3710308295734</v>
      </c>
      <c r="H13" s="37">
        <f t="shared" si="1"/>
        <v>114.21269168026103</v>
      </c>
    </row>
    <row r="14" spans="2:8" x14ac:dyDescent="0.3">
      <c r="B14" s="35" t="s">
        <v>197</v>
      </c>
      <c r="C14" s="35" t="s">
        <v>196</v>
      </c>
      <c r="D14" s="36">
        <v>66443.67</v>
      </c>
      <c r="E14" s="36">
        <v>61300</v>
      </c>
      <c r="F14" s="36">
        <v>70012.38</v>
      </c>
      <c r="G14" s="38">
        <f t="shared" si="0"/>
        <v>105.3710308295734</v>
      </c>
      <c r="H14" s="37">
        <f t="shared" si="1"/>
        <v>114.21269168026103</v>
      </c>
    </row>
    <row r="15" spans="2:8" x14ac:dyDescent="0.3">
      <c r="B15" s="35" t="s">
        <v>195</v>
      </c>
      <c r="C15" s="35" t="s">
        <v>194</v>
      </c>
      <c r="D15" s="36">
        <v>4918.45</v>
      </c>
      <c r="E15" s="36">
        <v>10000</v>
      </c>
      <c r="F15" s="36">
        <v>5703</v>
      </c>
      <c r="G15" s="38">
        <f t="shared" si="0"/>
        <v>115.95116347629843</v>
      </c>
      <c r="H15" s="37">
        <f t="shared" si="1"/>
        <v>57.03</v>
      </c>
    </row>
    <row r="16" spans="2:8" x14ac:dyDescent="0.3">
      <c r="B16" s="35" t="s">
        <v>193</v>
      </c>
      <c r="C16" s="35" t="s">
        <v>192</v>
      </c>
      <c r="D16" s="36">
        <v>4918.45</v>
      </c>
      <c r="E16" s="36">
        <v>10000</v>
      </c>
      <c r="F16" s="36">
        <v>5703</v>
      </c>
      <c r="G16" s="38">
        <f t="shared" si="0"/>
        <v>115.95116347629843</v>
      </c>
      <c r="H16" s="37">
        <f t="shared" si="1"/>
        <v>57.03</v>
      </c>
    </row>
    <row r="17" spans="2:8" x14ac:dyDescent="0.3">
      <c r="D17" s="40"/>
      <c r="E17" s="40"/>
      <c r="F17" s="40"/>
      <c r="G17" s="56"/>
      <c r="H17" s="57"/>
    </row>
    <row r="18" spans="2:8" x14ac:dyDescent="0.3">
      <c r="D18" s="40"/>
      <c r="E18" s="40"/>
      <c r="F18" s="40"/>
      <c r="G18" s="41"/>
      <c r="H18" s="42"/>
    </row>
    <row r="19" spans="2:8" x14ac:dyDescent="0.3">
      <c r="D19" s="40"/>
      <c r="E19" s="40"/>
      <c r="F19" s="40"/>
      <c r="G19" s="41"/>
      <c r="H19" s="42"/>
    </row>
    <row r="20" spans="2:8" x14ac:dyDescent="0.3">
      <c r="B20" s="54" t="s">
        <v>212</v>
      </c>
      <c r="C20" s="43"/>
      <c r="D20" s="44"/>
      <c r="E20" s="44"/>
      <c r="F20" s="44"/>
      <c r="G20" s="45"/>
      <c r="H20" s="46"/>
    </row>
    <row r="21" spans="2:8" s="47" customFormat="1" x14ac:dyDescent="0.3">
      <c r="B21" s="48" t="s">
        <v>191</v>
      </c>
      <c r="C21" s="48" t="s">
        <v>190</v>
      </c>
      <c r="D21" s="30">
        <v>2649.98</v>
      </c>
      <c r="E21" s="49">
        <v>36600</v>
      </c>
      <c r="F21" s="30">
        <v>25642.91</v>
      </c>
      <c r="G21" s="52">
        <f t="shared" ref="G21:G24" si="2">F21/D21*100</f>
        <v>967.66428425874903</v>
      </c>
      <c r="H21" s="53">
        <f t="shared" ref="H21:H24" si="3">F21/E21*100</f>
        <v>70.062595628415309</v>
      </c>
    </row>
    <row r="22" spans="2:8" x14ac:dyDescent="0.3">
      <c r="B22" s="35" t="s">
        <v>189</v>
      </c>
      <c r="C22" s="35" t="s">
        <v>188</v>
      </c>
      <c r="D22" s="19"/>
      <c r="E22" s="36"/>
      <c r="F22" s="19"/>
      <c r="G22" s="38"/>
      <c r="H22" s="37"/>
    </row>
    <row r="23" spans="2:8" x14ac:dyDescent="0.3">
      <c r="B23" s="35" t="s">
        <v>187</v>
      </c>
      <c r="C23" s="35" t="s">
        <v>186</v>
      </c>
      <c r="D23" s="19">
        <v>865.23</v>
      </c>
      <c r="E23" s="36">
        <v>7200</v>
      </c>
      <c r="F23" s="19">
        <v>4130</v>
      </c>
      <c r="G23" s="38">
        <f t="shared" si="2"/>
        <v>477.32972735573202</v>
      </c>
      <c r="H23" s="37">
        <f t="shared" si="3"/>
        <v>57.361111111111107</v>
      </c>
    </row>
    <row r="24" spans="2:8" x14ac:dyDescent="0.3">
      <c r="B24" s="35" t="s">
        <v>185</v>
      </c>
      <c r="C24" s="35" t="s">
        <v>184</v>
      </c>
      <c r="D24" s="19">
        <v>1784.75</v>
      </c>
      <c r="E24" s="36">
        <v>29400</v>
      </c>
      <c r="F24" s="19">
        <v>21512.91</v>
      </c>
      <c r="G24" s="38">
        <f t="shared" si="2"/>
        <v>1205.3738618854181</v>
      </c>
      <c r="H24" s="37">
        <f t="shared" si="3"/>
        <v>73.173163265306115</v>
      </c>
    </row>
    <row r="25" spans="2:8" x14ac:dyDescent="0.3">
      <c r="B25" s="34"/>
      <c r="C25" s="34"/>
      <c r="D25" s="34"/>
      <c r="E25" s="34"/>
      <c r="F25" s="34"/>
      <c r="G25" s="34"/>
    </row>
    <row r="27" spans="2:8" s="47" customFormat="1" x14ac:dyDescent="0.3">
      <c r="B27" s="50" t="s">
        <v>8</v>
      </c>
      <c r="C27" s="50"/>
      <c r="D27" s="30">
        <v>309029.39</v>
      </c>
      <c r="E27" s="30">
        <v>818972</v>
      </c>
      <c r="F27" s="30">
        <v>362065.58</v>
      </c>
      <c r="G27" s="32">
        <f>F27/D27*100</f>
        <v>117.16218318264163</v>
      </c>
      <c r="H27" s="53">
        <f>F27/E27*100</f>
        <v>44.209762971139433</v>
      </c>
    </row>
    <row r="28" spans="2:8" x14ac:dyDescent="0.3">
      <c r="B28" s="18" t="s">
        <v>210</v>
      </c>
      <c r="C28" s="18" t="s">
        <v>208</v>
      </c>
      <c r="D28" s="19">
        <v>223156.71</v>
      </c>
      <c r="E28" s="19">
        <v>637072</v>
      </c>
      <c r="F28" s="19">
        <v>260360.18</v>
      </c>
      <c r="G28" s="20">
        <f t="shared" ref="G28:G41" si="4">F28/D28*100</f>
        <v>116.67145478170924</v>
      </c>
      <c r="H28" s="55">
        <f t="shared" ref="H28:H41" si="5">F28/E28*100</f>
        <v>40.868250370444784</v>
      </c>
    </row>
    <row r="29" spans="2:8" x14ac:dyDescent="0.3">
      <c r="B29" s="18" t="s">
        <v>209</v>
      </c>
      <c r="C29" s="18" t="s">
        <v>208</v>
      </c>
      <c r="D29" s="19">
        <v>223156.71</v>
      </c>
      <c r="E29" s="19">
        <v>637072</v>
      </c>
      <c r="F29" s="19">
        <v>260360.18</v>
      </c>
      <c r="G29" s="20">
        <f t="shared" si="4"/>
        <v>116.67145478170924</v>
      </c>
      <c r="H29" s="55">
        <f t="shared" si="5"/>
        <v>40.868250370444784</v>
      </c>
    </row>
    <row r="30" spans="2:8" x14ac:dyDescent="0.3">
      <c r="B30" s="18" t="s">
        <v>207</v>
      </c>
      <c r="C30" s="18" t="s">
        <v>206</v>
      </c>
      <c r="D30" s="19">
        <v>510.87</v>
      </c>
      <c r="E30" s="19">
        <v>4000</v>
      </c>
      <c r="F30" s="19">
        <v>1666.41</v>
      </c>
      <c r="G30" s="20">
        <f t="shared" si="4"/>
        <v>326.19061600798636</v>
      </c>
      <c r="H30" s="55">
        <f t="shared" si="5"/>
        <v>41.660250000000005</v>
      </c>
    </row>
    <row r="31" spans="2:8" x14ac:dyDescent="0.3">
      <c r="B31" s="18" t="s">
        <v>205</v>
      </c>
      <c r="C31" s="18" t="s">
        <v>204</v>
      </c>
      <c r="D31" s="19">
        <v>510.87</v>
      </c>
      <c r="E31" s="19">
        <v>4000</v>
      </c>
      <c r="F31" s="19">
        <v>1666.41</v>
      </c>
      <c r="G31" s="20">
        <f t="shared" si="4"/>
        <v>326.19061600798636</v>
      </c>
      <c r="H31" s="55">
        <f t="shared" si="5"/>
        <v>41.660250000000005</v>
      </c>
    </row>
    <row r="32" spans="2:8" x14ac:dyDescent="0.3">
      <c r="B32" s="18" t="s">
        <v>203</v>
      </c>
      <c r="C32" s="18" t="s">
        <v>202</v>
      </c>
      <c r="D32" s="19">
        <v>37623.89</v>
      </c>
      <c r="E32" s="19">
        <v>70000</v>
      </c>
      <c r="F32" s="19">
        <v>39482.92</v>
      </c>
      <c r="G32" s="20">
        <f t="shared" si="4"/>
        <v>104.94108929193658</v>
      </c>
      <c r="H32" s="55">
        <f t="shared" si="5"/>
        <v>56.404171428571424</v>
      </c>
    </row>
    <row r="33" spans="2:8" x14ac:dyDescent="0.3">
      <c r="B33" s="18" t="s">
        <v>201</v>
      </c>
      <c r="C33" s="18" t="s">
        <v>200</v>
      </c>
      <c r="D33" s="19">
        <v>37623.89</v>
      </c>
      <c r="E33" s="19">
        <v>70000</v>
      </c>
      <c r="F33" s="19">
        <v>39482.92</v>
      </c>
      <c r="G33" s="20">
        <f t="shared" si="4"/>
        <v>104.94108929193658</v>
      </c>
      <c r="H33" s="55">
        <f t="shared" si="5"/>
        <v>56.404171428571424</v>
      </c>
    </row>
    <row r="34" spans="2:8" x14ac:dyDescent="0.3">
      <c r="B34" s="18" t="s">
        <v>199</v>
      </c>
      <c r="C34" s="18" t="s">
        <v>198</v>
      </c>
      <c r="D34" s="19">
        <v>44131.77</v>
      </c>
      <c r="E34" s="19">
        <v>61300</v>
      </c>
      <c r="F34" s="19">
        <v>32878.800000000003</v>
      </c>
      <c r="G34" s="20">
        <f t="shared" si="4"/>
        <v>74.501430602035697</v>
      </c>
      <c r="H34" s="55">
        <f t="shared" si="5"/>
        <v>53.635889070146824</v>
      </c>
    </row>
    <row r="35" spans="2:8" x14ac:dyDescent="0.3">
      <c r="B35" s="18" t="s">
        <v>197</v>
      </c>
      <c r="C35" s="18" t="s">
        <v>196</v>
      </c>
      <c r="D35" s="19">
        <v>44131.77</v>
      </c>
      <c r="E35" s="19">
        <v>61300</v>
      </c>
      <c r="F35" s="19">
        <v>32878.800000000003</v>
      </c>
      <c r="G35" s="20">
        <f t="shared" si="4"/>
        <v>74.501430602035697</v>
      </c>
      <c r="H35" s="55">
        <f t="shared" si="5"/>
        <v>53.635889070146824</v>
      </c>
    </row>
    <row r="36" spans="2:8" x14ac:dyDescent="0.3">
      <c r="B36" s="18" t="s">
        <v>195</v>
      </c>
      <c r="C36" s="18" t="s">
        <v>194</v>
      </c>
      <c r="D36" s="19">
        <v>956.17</v>
      </c>
      <c r="E36" s="19">
        <v>10000</v>
      </c>
      <c r="F36" s="19">
        <v>2034.36</v>
      </c>
      <c r="G36" s="20">
        <f t="shared" si="4"/>
        <v>212.76132905236517</v>
      </c>
      <c r="H36" s="55">
        <f t="shared" si="5"/>
        <v>20.343599999999999</v>
      </c>
    </row>
    <row r="37" spans="2:8" x14ac:dyDescent="0.3">
      <c r="B37" s="18" t="s">
        <v>193</v>
      </c>
      <c r="C37" s="18" t="s">
        <v>192</v>
      </c>
      <c r="D37" s="19">
        <v>956.17</v>
      </c>
      <c r="E37" s="19">
        <v>10000</v>
      </c>
      <c r="F37" s="19">
        <v>2034.36</v>
      </c>
      <c r="G37" s="20">
        <f t="shared" si="4"/>
        <v>212.76132905236517</v>
      </c>
      <c r="H37" s="55">
        <f t="shared" si="5"/>
        <v>20.343599999999999</v>
      </c>
    </row>
    <row r="38" spans="2:8" x14ac:dyDescent="0.3">
      <c r="B38" s="18" t="s">
        <v>191</v>
      </c>
      <c r="C38" s="18" t="s">
        <v>190</v>
      </c>
      <c r="D38" s="19">
        <v>2649.98</v>
      </c>
      <c r="E38" s="19">
        <v>36600</v>
      </c>
      <c r="F38" s="19">
        <v>25642.91</v>
      </c>
      <c r="G38" s="20">
        <f t="shared" si="4"/>
        <v>967.66428425874903</v>
      </c>
      <c r="H38" s="55">
        <f t="shared" si="5"/>
        <v>70.062595628415309</v>
      </c>
    </row>
    <row r="39" spans="2:8" x14ac:dyDescent="0.3">
      <c r="B39" s="18" t="s">
        <v>189</v>
      </c>
      <c r="C39" s="18" t="s">
        <v>188</v>
      </c>
      <c r="D39" s="19"/>
      <c r="E39" s="19"/>
      <c r="F39" s="19"/>
      <c r="G39" s="20"/>
      <c r="H39" s="55"/>
    </row>
    <row r="40" spans="2:8" x14ac:dyDescent="0.3">
      <c r="B40" s="18" t="s">
        <v>187</v>
      </c>
      <c r="C40" s="18" t="s">
        <v>186</v>
      </c>
      <c r="D40" s="19">
        <v>865.23</v>
      </c>
      <c r="E40" s="19">
        <v>7200</v>
      </c>
      <c r="F40" s="19">
        <v>4130</v>
      </c>
      <c r="G40" s="20">
        <f t="shared" si="4"/>
        <v>477.32972735573202</v>
      </c>
      <c r="H40" s="55">
        <f t="shared" si="5"/>
        <v>57.361111111111107</v>
      </c>
    </row>
    <row r="41" spans="2:8" x14ac:dyDescent="0.3">
      <c r="B41" s="18" t="s">
        <v>185</v>
      </c>
      <c r="C41" s="18" t="s">
        <v>184</v>
      </c>
      <c r="D41" s="19">
        <v>1784.75</v>
      </c>
      <c r="E41" s="19">
        <v>29400</v>
      </c>
      <c r="F41" s="19">
        <v>21512.91</v>
      </c>
      <c r="G41" s="20">
        <f t="shared" si="4"/>
        <v>1205.3738618854181</v>
      </c>
      <c r="H41" s="55">
        <f t="shared" si="5"/>
        <v>73.173163265306115</v>
      </c>
    </row>
  </sheetData>
  <mergeCells count="3">
    <mergeCell ref="B4:C4"/>
    <mergeCell ref="B5:C5"/>
    <mergeCell ref="B2:H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workbookViewId="0">
      <selection activeCell="B6" sqref="B6:G7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"/>
      <c r="C1" s="1"/>
      <c r="D1" s="1"/>
      <c r="E1" s="2"/>
      <c r="F1" s="2"/>
      <c r="G1" s="2"/>
    </row>
    <row r="2" spans="2:7" ht="15.75" customHeight="1" x14ac:dyDescent="0.3">
      <c r="B2" s="140" t="s">
        <v>23</v>
      </c>
      <c r="C2" s="140"/>
      <c r="D2" s="140"/>
      <c r="E2" s="140"/>
      <c r="F2" s="140"/>
      <c r="G2" s="140"/>
    </row>
    <row r="3" spans="2:7" ht="15.75" customHeight="1" x14ac:dyDescent="0.3">
      <c r="B3" s="9"/>
      <c r="C3" s="9"/>
      <c r="D3" s="9"/>
      <c r="E3" s="9"/>
      <c r="F3" s="9"/>
      <c r="G3" s="9"/>
    </row>
    <row r="4" spans="2:7" ht="15.75" customHeight="1" x14ac:dyDescent="0.3">
      <c r="B4" s="9"/>
      <c r="C4" s="9"/>
      <c r="D4" s="9"/>
      <c r="E4" s="9"/>
      <c r="F4" s="9"/>
      <c r="G4" s="9"/>
    </row>
    <row r="5" spans="2:7" ht="17.399999999999999" x14ac:dyDescent="0.3">
      <c r="B5" s="1"/>
      <c r="C5" s="1"/>
      <c r="D5" s="1"/>
      <c r="E5" s="2"/>
      <c r="F5" s="2"/>
      <c r="G5" s="2"/>
    </row>
    <row r="6" spans="2:7" ht="26.4" x14ac:dyDescent="0.3">
      <c r="B6" s="11" t="s">
        <v>7</v>
      </c>
      <c r="C6" s="12" t="s">
        <v>40</v>
      </c>
      <c r="D6" s="11" t="s">
        <v>50</v>
      </c>
      <c r="E6" s="12" t="s">
        <v>43</v>
      </c>
      <c r="F6" s="11" t="s">
        <v>12</v>
      </c>
      <c r="G6" s="11" t="s">
        <v>12</v>
      </c>
    </row>
    <row r="7" spans="2:7" x14ac:dyDescent="0.3">
      <c r="B7" s="64">
        <v>1</v>
      </c>
      <c r="C7" s="64">
        <v>2</v>
      </c>
      <c r="D7" s="64">
        <v>3</v>
      </c>
      <c r="E7" s="64">
        <v>4</v>
      </c>
      <c r="F7" s="64" t="s">
        <v>48</v>
      </c>
      <c r="G7" s="64" t="s">
        <v>49</v>
      </c>
    </row>
    <row r="8" spans="2:7" x14ac:dyDescent="0.3">
      <c r="B8" s="65" t="s">
        <v>21</v>
      </c>
      <c r="C8" s="19">
        <v>309029.39</v>
      </c>
      <c r="D8" s="19">
        <v>818972</v>
      </c>
      <c r="E8" s="19">
        <v>362065.58</v>
      </c>
      <c r="F8" s="20">
        <f>E8/C8*100</f>
        <v>117.16218318264163</v>
      </c>
      <c r="G8" s="66">
        <f>E8/D8*100</f>
        <v>44.209762971139433</v>
      </c>
    </row>
    <row r="9" spans="2:7" x14ac:dyDescent="0.3">
      <c r="B9" s="18" t="s">
        <v>214</v>
      </c>
      <c r="C9" s="19">
        <v>309029.39</v>
      </c>
      <c r="D9" s="19">
        <v>818972</v>
      </c>
      <c r="E9" s="19">
        <v>362065.58</v>
      </c>
      <c r="F9" s="20">
        <f t="shared" ref="F9:F10" si="0">E9/C9*100</f>
        <v>117.16218318264163</v>
      </c>
      <c r="G9" s="66">
        <f t="shared" ref="G9:G10" si="1">E9/D9*100</f>
        <v>44.209762971139433</v>
      </c>
    </row>
    <row r="10" spans="2:7" x14ac:dyDescent="0.3">
      <c r="B10" s="18" t="s">
        <v>215</v>
      </c>
      <c r="C10" s="19">
        <v>309029.39</v>
      </c>
      <c r="D10" s="19">
        <v>818972</v>
      </c>
      <c r="E10" s="19">
        <v>362065.58</v>
      </c>
      <c r="F10" s="20">
        <f t="shared" si="0"/>
        <v>117.16218318264163</v>
      </c>
      <c r="G10" s="66">
        <f t="shared" si="1"/>
        <v>44.209762971139433</v>
      </c>
    </row>
    <row r="11" spans="2:7" x14ac:dyDescent="0.3">
      <c r="G11" s="63"/>
    </row>
    <row r="12" spans="2:7" x14ac:dyDescent="0.3">
      <c r="G12" s="63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zoomScaleNormal="100" workbookViewId="0">
      <selection activeCell="F27" sqref="F27"/>
    </sheetView>
  </sheetViews>
  <sheetFormatPr defaultRowHeight="14.4" x14ac:dyDescent="0.3"/>
  <cols>
    <col min="1" max="1" width="11.5546875" bestFit="1" customWidth="1"/>
    <col min="2" max="2" width="60.109375" bestFit="1" customWidth="1"/>
    <col min="3" max="4" width="20.77734375" customWidth="1"/>
    <col min="5" max="5" width="12.109375" customWidth="1"/>
    <col min="6" max="6" width="25.33203125" customWidth="1"/>
    <col min="7" max="7" width="15.6640625" customWidth="1"/>
  </cols>
  <sheetData>
    <row r="1" spans="1:7" ht="17.399999999999999" x14ac:dyDescent="0.3">
      <c r="A1" s="1"/>
      <c r="B1" s="1"/>
      <c r="C1" s="1"/>
      <c r="D1" s="1"/>
      <c r="E1" s="1"/>
      <c r="F1" s="1"/>
      <c r="G1" s="2"/>
    </row>
    <row r="2" spans="1:7" ht="18" customHeight="1" x14ac:dyDescent="0.3">
      <c r="A2" s="140" t="s">
        <v>9</v>
      </c>
      <c r="B2" s="165"/>
      <c r="C2" s="165"/>
      <c r="D2" s="165"/>
      <c r="E2" s="165"/>
      <c r="F2" s="113"/>
      <c r="G2" s="113"/>
    </row>
    <row r="3" spans="1:7" ht="17.399999999999999" x14ac:dyDescent="0.3">
      <c r="A3" s="1"/>
      <c r="B3" s="1"/>
      <c r="C3" s="1"/>
      <c r="D3" s="1"/>
      <c r="E3" s="1"/>
      <c r="F3" s="1"/>
      <c r="G3" s="2"/>
    </row>
    <row r="4" spans="1:7" ht="15.6" x14ac:dyDescent="0.3">
      <c r="A4" s="151" t="s">
        <v>41</v>
      </c>
      <c r="B4" s="164"/>
      <c r="C4" s="164"/>
      <c r="D4" s="164"/>
      <c r="E4" s="164"/>
      <c r="F4" s="83"/>
      <c r="G4" s="83"/>
    </row>
    <row r="5" spans="1:7" ht="17.399999999999999" x14ac:dyDescent="0.3">
      <c r="A5" s="1"/>
      <c r="B5" s="1"/>
      <c r="C5" s="1"/>
      <c r="D5" s="1"/>
      <c r="E5" s="1"/>
      <c r="F5" s="1"/>
      <c r="G5" s="2"/>
    </row>
    <row r="7" spans="1:7" ht="26.4" x14ac:dyDescent="0.3">
      <c r="A7" s="162" t="s">
        <v>219</v>
      </c>
      <c r="B7" s="163"/>
      <c r="C7" s="11" t="s">
        <v>50</v>
      </c>
      <c r="D7" s="12" t="s">
        <v>43</v>
      </c>
      <c r="E7" s="11" t="s">
        <v>12</v>
      </c>
    </row>
    <row r="8" spans="1:7" x14ac:dyDescent="0.3">
      <c r="A8" s="64">
        <v>1</v>
      </c>
      <c r="B8" s="64">
        <v>2</v>
      </c>
      <c r="C8" s="64">
        <v>3</v>
      </c>
      <c r="D8" s="64">
        <v>4</v>
      </c>
      <c r="E8" s="64" t="s">
        <v>24</v>
      </c>
    </row>
    <row r="9" spans="1:7" s="28" customFormat="1" x14ac:dyDescent="0.3">
      <c r="A9" s="79" t="s">
        <v>216</v>
      </c>
      <c r="B9" s="80" t="s">
        <v>217</v>
      </c>
      <c r="C9" s="81">
        <v>818972</v>
      </c>
      <c r="D9" s="81">
        <v>362065.58</v>
      </c>
      <c r="E9" s="82">
        <f>D9/C9*100</f>
        <v>44.209762971139433</v>
      </c>
    </row>
    <row r="10" spans="1:7" s="28" customFormat="1" x14ac:dyDescent="0.3">
      <c r="A10" s="67" t="s">
        <v>218</v>
      </c>
      <c r="B10" s="70"/>
      <c r="C10" s="73">
        <v>818972</v>
      </c>
      <c r="D10" s="73">
        <v>362065.58</v>
      </c>
      <c r="E10" s="76">
        <f t="shared" ref="E10:E22" si="0">D10/C10*100</f>
        <v>44.209762971139433</v>
      </c>
    </row>
    <row r="11" spans="1:7" x14ac:dyDescent="0.3">
      <c r="A11" s="68" t="s">
        <v>209</v>
      </c>
      <c r="B11" s="71" t="s">
        <v>208</v>
      </c>
      <c r="C11" s="74">
        <v>637072</v>
      </c>
      <c r="D11" s="74">
        <v>260360.18</v>
      </c>
      <c r="E11" s="77">
        <f t="shared" si="0"/>
        <v>40.868250370444784</v>
      </c>
    </row>
    <row r="12" spans="1:7" x14ac:dyDescent="0.3">
      <c r="A12" s="68" t="s">
        <v>205</v>
      </c>
      <c r="B12" s="71" t="s">
        <v>204</v>
      </c>
      <c r="C12" s="74">
        <v>4000</v>
      </c>
      <c r="D12" s="74">
        <v>1666.41</v>
      </c>
      <c r="E12" s="77">
        <f t="shared" si="0"/>
        <v>41.660250000000005</v>
      </c>
    </row>
    <row r="13" spans="1:7" x14ac:dyDescent="0.3">
      <c r="A13" s="68" t="s">
        <v>201</v>
      </c>
      <c r="B13" s="71" t="s">
        <v>200</v>
      </c>
      <c r="C13" s="74">
        <v>70000</v>
      </c>
      <c r="D13" s="74">
        <v>39482.92</v>
      </c>
      <c r="E13" s="77">
        <f t="shared" si="0"/>
        <v>56.404171428571424</v>
      </c>
    </row>
    <row r="14" spans="1:7" x14ac:dyDescent="0.3">
      <c r="A14" s="68" t="s">
        <v>197</v>
      </c>
      <c r="B14" s="71" t="s">
        <v>196</v>
      </c>
      <c r="C14" s="74">
        <v>61300</v>
      </c>
      <c r="D14" s="74">
        <v>32878.800000000003</v>
      </c>
      <c r="E14" s="77">
        <f t="shared" si="0"/>
        <v>53.635889070146824</v>
      </c>
    </row>
    <row r="15" spans="1:7" x14ac:dyDescent="0.3">
      <c r="A15" s="68" t="s">
        <v>193</v>
      </c>
      <c r="B15" s="71" t="s">
        <v>192</v>
      </c>
      <c r="C15" s="74">
        <v>10000</v>
      </c>
      <c r="D15" s="74">
        <v>2034.36</v>
      </c>
      <c r="E15" s="77">
        <f t="shared" si="0"/>
        <v>20.343599999999999</v>
      </c>
    </row>
    <row r="16" spans="1:7" x14ac:dyDescent="0.3">
      <c r="A16" s="68" t="s">
        <v>187</v>
      </c>
      <c r="B16" s="71" t="s">
        <v>186</v>
      </c>
      <c r="C16" s="74">
        <v>7200</v>
      </c>
      <c r="D16" s="74">
        <v>4130</v>
      </c>
      <c r="E16" s="77">
        <f t="shared" si="0"/>
        <v>57.361111111111107</v>
      </c>
    </row>
    <row r="17" spans="1:5" x14ac:dyDescent="0.3">
      <c r="A17" s="68" t="s">
        <v>185</v>
      </c>
      <c r="B17" s="71" t="s">
        <v>184</v>
      </c>
      <c r="C17" s="74">
        <v>29400</v>
      </c>
      <c r="D17" s="74">
        <v>21512.91</v>
      </c>
      <c r="E17" s="77">
        <f t="shared" si="0"/>
        <v>73.173163265306115</v>
      </c>
    </row>
    <row r="18" spans="1:5" x14ac:dyDescent="0.3">
      <c r="A18" s="68"/>
      <c r="B18" s="71"/>
      <c r="C18" s="74"/>
      <c r="D18" s="74"/>
      <c r="E18" s="78"/>
    </row>
    <row r="19" spans="1:5" s="28" customFormat="1" x14ac:dyDescent="0.3">
      <c r="A19" s="67" t="s">
        <v>220</v>
      </c>
      <c r="B19" s="70" t="s">
        <v>221</v>
      </c>
      <c r="C19" s="73">
        <v>818972</v>
      </c>
      <c r="D19" s="73">
        <v>362065.58</v>
      </c>
      <c r="E19" s="76">
        <f t="shared" si="0"/>
        <v>44.209762971139433</v>
      </c>
    </row>
    <row r="20" spans="1:5" s="28" customFormat="1" x14ac:dyDescent="0.3">
      <c r="A20" s="67" t="s">
        <v>222</v>
      </c>
      <c r="B20" s="70" t="s">
        <v>223</v>
      </c>
      <c r="C20" s="73">
        <v>429785</v>
      </c>
      <c r="D20" s="73">
        <v>180318.84</v>
      </c>
      <c r="E20" s="76">
        <f t="shared" si="0"/>
        <v>41.955591749363052</v>
      </c>
    </row>
    <row r="21" spans="1:5" x14ac:dyDescent="0.3">
      <c r="A21" s="68" t="s">
        <v>209</v>
      </c>
      <c r="B21" s="71" t="s">
        <v>208</v>
      </c>
      <c r="C21" s="74">
        <v>417955</v>
      </c>
      <c r="D21" s="74">
        <v>177905.03</v>
      </c>
      <c r="E21" s="77">
        <f t="shared" si="0"/>
        <v>42.565594382170332</v>
      </c>
    </row>
    <row r="22" spans="1:5" x14ac:dyDescent="0.3">
      <c r="A22" s="68" t="s">
        <v>131</v>
      </c>
      <c r="B22" s="71" t="s">
        <v>4</v>
      </c>
      <c r="C22" s="74">
        <v>417955</v>
      </c>
      <c r="D22" s="74">
        <v>177905.03</v>
      </c>
      <c r="E22" s="77">
        <f t="shared" si="0"/>
        <v>42.565594382170332</v>
      </c>
    </row>
    <row r="23" spans="1:5" x14ac:dyDescent="0.3">
      <c r="A23" s="68" t="s">
        <v>133</v>
      </c>
      <c r="B23" s="71" t="s">
        <v>18</v>
      </c>
      <c r="C23" s="74"/>
      <c r="D23" s="74">
        <v>145169.64000000001</v>
      </c>
      <c r="E23" s="74"/>
    </row>
    <row r="24" spans="1:5" x14ac:dyDescent="0.3">
      <c r="A24" s="68" t="s">
        <v>136</v>
      </c>
      <c r="B24" s="71" t="s">
        <v>89</v>
      </c>
      <c r="C24" s="74"/>
      <c r="D24" s="74">
        <v>12037.72</v>
      </c>
      <c r="E24" s="74"/>
    </row>
    <row r="25" spans="1:5" x14ac:dyDescent="0.3">
      <c r="A25" s="68" t="s">
        <v>138</v>
      </c>
      <c r="B25" s="71" t="s">
        <v>91</v>
      </c>
      <c r="C25" s="74"/>
      <c r="D25" s="74">
        <v>20697.669999999998</v>
      </c>
      <c r="E25" s="74"/>
    </row>
    <row r="26" spans="1:5" x14ac:dyDescent="0.3">
      <c r="A26" s="68" t="s">
        <v>201</v>
      </c>
      <c r="B26" s="71" t="s">
        <v>200</v>
      </c>
      <c r="C26" s="74">
        <v>2330</v>
      </c>
      <c r="D26" s="74">
        <v>1826.64</v>
      </c>
      <c r="E26" s="77">
        <f t="shared" ref="E26:E27" si="1">D26/C26*100</f>
        <v>78.396566523605145</v>
      </c>
    </row>
    <row r="27" spans="1:5" x14ac:dyDescent="0.3">
      <c r="A27" s="68" t="s">
        <v>131</v>
      </c>
      <c r="B27" s="71" t="s">
        <v>4</v>
      </c>
      <c r="C27" s="74">
        <v>2330</v>
      </c>
      <c r="D27" s="74">
        <v>1826.64</v>
      </c>
      <c r="E27" s="77">
        <f t="shared" si="1"/>
        <v>78.396566523605145</v>
      </c>
    </row>
    <row r="28" spans="1:5" x14ac:dyDescent="0.3">
      <c r="A28" s="68" t="s">
        <v>133</v>
      </c>
      <c r="B28" s="71" t="s">
        <v>18</v>
      </c>
      <c r="C28" s="74"/>
      <c r="D28" s="74">
        <v>440.73</v>
      </c>
      <c r="E28" s="74"/>
    </row>
    <row r="29" spans="1:5" x14ac:dyDescent="0.3">
      <c r="A29" s="68" t="s">
        <v>134</v>
      </c>
      <c r="B29" s="71" t="s">
        <v>88</v>
      </c>
      <c r="C29" s="74"/>
      <c r="D29" s="74">
        <v>1127.2</v>
      </c>
      <c r="E29" s="74"/>
    </row>
    <row r="30" spans="1:5" x14ac:dyDescent="0.3">
      <c r="A30" s="68" t="s">
        <v>138</v>
      </c>
      <c r="B30" s="71" t="s">
        <v>91</v>
      </c>
      <c r="C30" s="74"/>
      <c r="D30" s="74">
        <v>258.70999999999998</v>
      </c>
      <c r="E30" s="74"/>
    </row>
    <row r="31" spans="1:5" x14ac:dyDescent="0.3">
      <c r="A31" s="68" t="s">
        <v>193</v>
      </c>
      <c r="B31" s="71" t="s">
        <v>192</v>
      </c>
      <c r="C31" s="74">
        <v>3500</v>
      </c>
      <c r="D31" s="74">
        <v>587.16999999999996</v>
      </c>
      <c r="E31" s="77">
        <f t="shared" ref="E31:E32" si="2">D31/C31*100</f>
        <v>16.776285714285713</v>
      </c>
    </row>
    <row r="32" spans="1:5" x14ac:dyDescent="0.3">
      <c r="A32" s="68" t="s">
        <v>131</v>
      </c>
      <c r="B32" s="71" t="s">
        <v>4</v>
      </c>
      <c r="C32" s="74">
        <v>3500</v>
      </c>
      <c r="D32" s="74">
        <v>587.16999999999996</v>
      </c>
      <c r="E32" s="77">
        <f t="shared" si="2"/>
        <v>16.776285714285713</v>
      </c>
    </row>
    <row r="33" spans="1:5" x14ac:dyDescent="0.3">
      <c r="A33" s="68" t="s">
        <v>133</v>
      </c>
      <c r="B33" s="71" t="s">
        <v>18</v>
      </c>
      <c r="C33" s="74"/>
      <c r="D33" s="74">
        <v>504.01</v>
      </c>
      <c r="E33" s="74"/>
    </row>
    <row r="34" spans="1:5" x14ac:dyDescent="0.3">
      <c r="A34" s="68" t="s">
        <v>138</v>
      </c>
      <c r="B34" s="71" t="s">
        <v>91</v>
      </c>
      <c r="C34" s="74"/>
      <c r="D34" s="74">
        <v>83.16</v>
      </c>
      <c r="E34" s="74"/>
    </row>
    <row r="35" spans="1:5" x14ac:dyDescent="0.3">
      <c r="A35" s="68" t="s">
        <v>187</v>
      </c>
      <c r="B35" s="71" t="s">
        <v>186</v>
      </c>
      <c r="C35" s="74">
        <v>3000</v>
      </c>
      <c r="D35" s="74"/>
      <c r="E35" s="74"/>
    </row>
    <row r="36" spans="1:5" x14ac:dyDescent="0.3">
      <c r="A36" s="68" t="s">
        <v>131</v>
      </c>
      <c r="B36" s="71" t="s">
        <v>4</v>
      </c>
      <c r="C36" s="74">
        <v>3000</v>
      </c>
      <c r="D36" s="74"/>
      <c r="E36" s="74"/>
    </row>
    <row r="37" spans="1:5" x14ac:dyDescent="0.3">
      <c r="A37" s="68" t="s">
        <v>185</v>
      </c>
      <c r="B37" s="71" t="s">
        <v>184</v>
      </c>
      <c r="C37" s="74">
        <v>3000</v>
      </c>
      <c r="D37" s="74"/>
      <c r="E37" s="74"/>
    </row>
    <row r="38" spans="1:5" x14ac:dyDescent="0.3">
      <c r="A38" s="68" t="s">
        <v>131</v>
      </c>
      <c r="B38" s="71" t="s">
        <v>4</v>
      </c>
      <c r="C38" s="74">
        <v>3000</v>
      </c>
      <c r="D38" s="74"/>
      <c r="E38" s="74"/>
    </row>
    <row r="39" spans="1:5" s="28" customFormat="1" x14ac:dyDescent="0.3">
      <c r="A39" s="67" t="s">
        <v>224</v>
      </c>
      <c r="B39" s="70" t="s">
        <v>221</v>
      </c>
      <c r="C39" s="73">
        <v>185317</v>
      </c>
      <c r="D39" s="73">
        <v>73721.13</v>
      </c>
      <c r="E39" s="76">
        <f t="shared" ref="E39:E41" si="3">D39/C39*100</f>
        <v>39.781094017278498</v>
      </c>
    </row>
    <row r="40" spans="1:5" x14ac:dyDescent="0.3">
      <c r="A40" s="68" t="s">
        <v>209</v>
      </c>
      <c r="B40" s="71" t="s">
        <v>208</v>
      </c>
      <c r="C40" s="74">
        <v>160117</v>
      </c>
      <c r="D40" s="74">
        <v>59940.58</v>
      </c>
      <c r="E40" s="77">
        <f t="shared" si="3"/>
        <v>37.435487799546586</v>
      </c>
    </row>
    <row r="41" spans="1:5" x14ac:dyDescent="0.3">
      <c r="A41" s="68" t="s">
        <v>139</v>
      </c>
      <c r="B41" s="71" t="s">
        <v>11</v>
      </c>
      <c r="C41" s="74">
        <v>159497</v>
      </c>
      <c r="D41" s="74">
        <v>59758.23</v>
      </c>
      <c r="E41" s="77">
        <f t="shared" si="3"/>
        <v>37.466679624068163</v>
      </c>
    </row>
    <row r="42" spans="1:5" x14ac:dyDescent="0.3">
      <c r="A42" s="68" t="s">
        <v>142</v>
      </c>
      <c r="B42" s="71" t="s">
        <v>92</v>
      </c>
      <c r="C42" s="74"/>
      <c r="D42" s="74">
        <v>4522.6499999999996</v>
      </c>
      <c r="E42" s="74"/>
    </row>
    <row r="43" spans="1:5" x14ac:dyDescent="0.3">
      <c r="A43" s="68" t="s">
        <v>143</v>
      </c>
      <c r="B43" s="71" t="s">
        <v>93</v>
      </c>
      <c r="C43" s="74"/>
      <c r="D43" s="74">
        <v>955</v>
      </c>
      <c r="E43" s="74"/>
    </row>
    <row r="44" spans="1:5" x14ac:dyDescent="0.3">
      <c r="A44" s="68" t="s">
        <v>146</v>
      </c>
      <c r="B44" s="71" t="s">
        <v>96</v>
      </c>
      <c r="C44" s="74"/>
      <c r="D44" s="74">
        <v>6965.19</v>
      </c>
      <c r="E44" s="74"/>
    </row>
    <row r="45" spans="1:5" x14ac:dyDescent="0.3">
      <c r="A45" s="68" t="s">
        <v>147</v>
      </c>
      <c r="B45" s="71" t="s">
        <v>97</v>
      </c>
      <c r="C45" s="74"/>
      <c r="D45" s="74">
        <v>7153.93</v>
      </c>
      <c r="E45" s="74"/>
    </row>
    <row r="46" spans="1:5" x14ac:dyDescent="0.3">
      <c r="A46" s="68" t="s">
        <v>148</v>
      </c>
      <c r="B46" s="71" t="s">
        <v>98</v>
      </c>
      <c r="C46" s="74"/>
      <c r="D46" s="74">
        <v>89.3</v>
      </c>
      <c r="E46" s="74"/>
    </row>
    <row r="47" spans="1:5" x14ac:dyDescent="0.3">
      <c r="A47" s="68" t="s">
        <v>149</v>
      </c>
      <c r="B47" s="71" t="s">
        <v>99</v>
      </c>
      <c r="C47" s="74"/>
      <c r="D47" s="74">
        <v>1531.26</v>
      </c>
      <c r="E47" s="74"/>
    </row>
    <row r="48" spans="1:5" x14ac:dyDescent="0.3">
      <c r="A48" s="68" t="s">
        <v>151</v>
      </c>
      <c r="B48" s="71" t="s">
        <v>101</v>
      </c>
      <c r="C48" s="74"/>
      <c r="D48" s="74">
        <v>1853.49</v>
      </c>
      <c r="E48" s="74"/>
    </row>
    <row r="49" spans="1:5" x14ac:dyDescent="0.3">
      <c r="A49" s="68" t="s">
        <v>152</v>
      </c>
      <c r="B49" s="71" t="s">
        <v>102</v>
      </c>
      <c r="C49" s="74"/>
      <c r="D49" s="74">
        <v>3731.17</v>
      </c>
      <c r="E49" s="74"/>
    </row>
    <row r="50" spans="1:5" x14ac:dyDescent="0.3">
      <c r="A50" s="68" t="s">
        <v>154</v>
      </c>
      <c r="B50" s="71" t="s">
        <v>104</v>
      </c>
      <c r="C50" s="74"/>
      <c r="D50" s="74">
        <v>7130.31</v>
      </c>
      <c r="E50" s="74"/>
    </row>
    <row r="51" spans="1:5" x14ac:dyDescent="0.3">
      <c r="A51" s="68" t="s">
        <v>155</v>
      </c>
      <c r="B51" s="71" t="s">
        <v>105</v>
      </c>
      <c r="C51" s="74"/>
      <c r="D51" s="74">
        <v>4652.3900000000003</v>
      </c>
      <c r="E51" s="74"/>
    </row>
    <row r="52" spans="1:5" x14ac:dyDescent="0.3">
      <c r="A52" s="68" t="s">
        <v>156</v>
      </c>
      <c r="B52" s="71" t="s">
        <v>106</v>
      </c>
      <c r="C52" s="74"/>
      <c r="D52" s="74">
        <v>87.78</v>
      </c>
      <c r="E52" s="74"/>
    </row>
    <row r="53" spans="1:5" x14ac:dyDescent="0.3">
      <c r="A53" s="68" t="s">
        <v>157</v>
      </c>
      <c r="B53" s="71" t="s">
        <v>107</v>
      </c>
      <c r="C53" s="74"/>
      <c r="D53" s="74">
        <v>9564.48</v>
      </c>
      <c r="E53" s="74"/>
    </row>
    <row r="54" spans="1:5" x14ac:dyDescent="0.3">
      <c r="A54" s="68" t="s">
        <v>158</v>
      </c>
      <c r="B54" s="71" t="s">
        <v>108</v>
      </c>
      <c r="C54" s="74"/>
      <c r="D54" s="74">
        <v>1783.74</v>
      </c>
      <c r="E54" s="74"/>
    </row>
    <row r="55" spans="1:5" x14ac:dyDescent="0.3">
      <c r="A55" s="68" t="s">
        <v>159</v>
      </c>
      <c r="B55" s="71" t="s">
        <v>109</v>
      </c>
      <c r="C55" s="74"/>
      <c r="D55" s="74">
        <v>9462</v>
      </c>
      <c r="E55" s="74"/>
    </row>
    <row r="56" spans="1:5" x14ac:dyDescent="0.3">
      <c r="A56" s="68" t="s">
        <v>163</v>
      </c>
      <c r="B56" s="71" t="s">
        <v>112</v>
      </c>
      <c r="C56" s="74"/>
      <c r="D56" s="74">
        <v>175.76</v>
      </c>
      <c r="E56" s="74"/>
    </row>
    <row r="57" spans="1:5" x14ac:dyDescent="0.3">
      <c r="A57" s="68" t="s">
        <v>167</v>
      </c>
      <c r="B57" s="71" t="s">
        <v>111</v>
      </c>
      <c r="C57" s="74"/>
      <c r="D57" s="74">
        <v>99.78</v>
      </c>
      <c r="E57" s="74"/>
    </row>
    <row r="58" spans="1:5" x14ac:dyDescent="0.3">
      <c r="A58" s="68" t="s">
        <v>168</v>
      </c>
      <c r="B58" s="71" t="s">
        <v>116</v>
      </c>
      <c r="C58" s="74">
        <v>620</v>
      </c>
      <c r="D58" s="74">
        <v>182.35</v>
      </c>
      <c r="E58" s="77">
        <f t="shared" ref="E58" si="4">D58/C58*100</f>
        <v>29.411290322580648</v>
      </c>
    </row>
    <row r="59" spans="1:5" x14ac:dyDescent="0.3">
      <c r="A59" s="68" t="s">
        <v>170</v>
      </c>
      <c r="B59" s="71" t="s">
        <v>118</v>
      </c>
      <c r="C59" s="74"/>
      <c r="D59" s="74">
        <v>178.36</v>
      </c>
      <c r="E59" s="74"/>
    </row>
    <row r="60" spans="1:5" x14ac:dyDescent="0.3">
      <c r="A60" s="68" t="s">
        <v>172</v>
      </c>
      <c r="B60" s="71" t="s">
        <v>120</v>
      </c>
      <c r="C60" s="74"/>
      <c r="D60" s="74">
        <v>3.99</v>
      </c>
      <c r="E60" s="74"/>
    </row>
    <row r="61" spans="1:5" x14ac:dyDescent="0.3">
      <c r="A61" s="68" t="s">
        <v>205</v>
      </c>
      <c r="B61" s="71" t="s">
        <v>204</v>
      </c>
      <c r="C61" s="74">
        <v>2800</v>
      </c>
      <c r="D61" s="74">
        <v>717.07</v>
      </c>
      <c r="E61" s="77">
        <f t="shared" ref="E61:E65" si="5">D61/C61*100</f>
        <v>25.609642857142862</v>
      </c>
    </row>
    <row r="62" spans="1:5" x14ac:dyDescent="0.3">
      <c r="A62" s="68" t="s">
        <v>139</v>
      </c>
      <c r="B62" s="71" t="s">
        <v>11</v>
      </c>
      <c r="C62" s="74">
        <v>2800</v>
      </c>
      <c r="D62" s="74">
        <v>717.07</v>
      </c>
      <c r="E62" s="77">
        <f t="shared" si="5"/>
        <v>25.609642857142862</v>
      </c>
    </row>
    <row r="63" spans="1:5" x14ac:dyDescent="0.3">
      <c r="A63" s="68" t="s">
        <v>141</v>
      </c>
      <c r="B63" s="71" t="s">
        <v>20</v>
      </c>
      <c r="C63" s="74"/>
      <c r="D63" s="74">
        <v>717.07</v>
      </c>
      <c r="E63" s="77"/>
    </row>
    <row r="64" spans="1:5" x14ac:dyDescent="0.3">
      <c r="A64" s="68" t="s">
        <v>201</v>
      </c>
      <c r="B64" s="71" t="s">
        <v>200</v>
      </c>
      <c r="C64" s="74">
        <v>13900</v>
      </c>
      <c r="D64" s="74">
        <v>7712.95</v>
      </c>
      <c r="E64" s="77">
        <f t="shared" si="5"/>
        <v>55.488848920863312</v>
      </c>
    </row>
    <row r="65" spans="1:5" x14ac:dyDescent="0.3">
      <c r="A65" s="68" t="s">
        <v>139</v>
      </c>
      <c r="B65" s="71" t="s">
        <v>11</v>
      </c>
      <c r="C65" s="74">
        <v>12900</v>
      </c>
      <c r="D65" s="74">
        <v>7520.46</v>
      </c>
      <c r="E65" s="77">
        <f t="shared" si="5"/>
        <v>58.298139534883717</v>
      </c>
    </row>
    <row r="66" spans="1:5" x14ac:dyDescent="0.3">
      <c r="A66" s="68" t="s">
        <v>141</v>
      </c>
      <c r="B66" s="71" t="s">
        <v>20</v>
      </c>
      <c r="C66" s="74"/>
      <c r="D66" s="74">
        <v>5723.6</v>
      </c>
      <c r="E66" s="74"/>
    </row>
    <row r="67" spans="1:5" x14ac:dyDescent="0.3">
      <c r="A67" s="68" t="s">
        <v>144</v>
      </c>
      <c r="B67" s="71" t="s">
        <v>94</v>
      </c>
      <c r="C67" s="74"/>
      <c r="D67" s="74">
        <v>60</v>
      </c>
      <c r="E67" s="74"/>
    </row>
    <row r="68" spans="1:5" x14ac:dyDescent="0.3">
      <c r="A68" s="68" t="s">
        <v>146</v>
      </c>
      <c r="B68" s="71" t="s">
        <v>96</v>
      </c>
      <c r="C68" s="74"/>
      <c r="D68" s="74">
        <v>300.57</v>
      </c>
      <c r="E68" s="74"/>
    </row>
    <row r="69" spans="1:5" x14ac:dyDescent="0.3">
      <c r="A69" s="68" t="s">
        <v>147</v>
      </c>
      <c r="B69" s="71" t="s">
        <v>97</v>
      </c>
      <c r="C69" s="74"/>
      <c r="D69" s="74">
        <v>16.899999999999999</v>
      </c>
      <c r="E69" s="74"/>
    </row>
    <row r="70" spans="1:5" x14ac:dyDescent="0.3">
      <c r="A70" s="68" t="s">
        <v>148</v>
      </c>
      <c r="B70" s="71" t="s">
        <v>98</v>
      </c>
      <c r="C70" s="74"/>
      <c r="D70" s="74">
        <v>2.74</v>
      </c>
      <c r="E70" s="74"/>
    </row>
    <row r="71" spans="1:5" x14ac:dyDescent="0.3">
      <c r="A71" s="68" t="s">
        <v>149</v>
      </c>
      <c r="B71" s="71" t="s">
        <v>99</v>
      </c>
      <c r="C71" s="74"/>
      <c r="D71" s="74">
        <v>537.89</v>
      </c>
      <c r="E71" s="74"/>
    </row>
    <row r="72" spans="1:5" x14ac:dyDescent="0.3">
      <c r="A72" s="68" t="s">
        <v>151</v>
      </c>
      <c r="B72" s="71" t="s">
        <v>101</v>
      </c>
      <c r="C72" s="74"/>
      <c r="D72" s="74">
        <v>450.2</v>
      </c>
      <c r="E72" s="74"/>
    </row>
    <row r="73" spans="1:5" x14ac:dyDescent="0.3">
      <c r="A73" s="68" t="s">
        <v>152</v>
      </c>
      <c r="B73" s="71" t="s">
        <v>102</v>
      </c>
      <c r="C73" s="74"/>
      <c r="D73" s="74">
        <v>228.56</v>
      </c>
      <c r="E73" s="74"/>
    </row>
    <row r="74" spans="1:5" x14ac:dyDescent="0.3">
      <c r="A74" s="68" t="s">
        <v>155</v>
      </c>
      <c r="B74" s="71" t="s">
        <v>105</v>
      </c>
      <c r="C74" s="74"/>
      <c r="D74" s="74">
        <v>80</v>
      </c>
      <c r="E74" s="74"/>
    </row>
    <row r="75" spans="1:5" x14ac:dyDescent="0.3">
      <c r="A75" s="68" t="s">
        <v>165</v>
      </c>
      <c r="B75" s="71" t="s">
        <v>114</v>
      </c>
      <c r="C75" s="74"/>
      <c r="D75" s="74">
        <v>70</v>
      </c>
      <c r="E75" s="74"/>
    </row>
    <row r="76" spans="1:5" x14ac:dyDescent="0.3">
      <c r="A76" s="68" t="s">
        <v>166</v>
      </c>
      <c r="B76" s="71" t="s">
        <v>115</v>
      </c>
      <c r="C76" s="74"/>
      <c r="D76" s="74">
        <v>50</v>
      </c>
      <c r="E76" s="74"/>
    </row>
    <row r="77" spans="1:5" x14ac:dyDescent="0.3">
      <c r="A77" s="68" t="s">
        <v>168</v>
      </c>
      <c r="B77" s="71" t="s">
        <v>116</v>
      </c>
      <c r="C77" s="74">
        <v>1000</v>
      </c>
      <c r="D77" s="74">
        <v>192.49</v>
      </c>
      <c r="E77" s="77">
        <f t="shared" ref="E77" si="6">D77/C77*100</f>
        <v>19.249000000000002</v>
      </c>
    </row>
    <row r="78" spans="1:5" x14ac:dyDescent="0.3">
      <c r="A78" s="68" t="s">
        <v>170</v>
      </c>
      <c r="B78" s="71" t="s">
        <v>118</v>
      </c>
      <c r="C78" s="74"/>
      <c r="D78" s="74">
        <v>192.49</v>
      </c>
      <c r="E78" s="74"/>
    </row>
    <row r="79" spans="1:5" x14ac:dyDescent="0.3">
      <c r="A79" s="68" t="s">
        <v>193</v>
      </c>
      <c r="B79" s="71" t="s">
        <v>192</v>
      </c>
      <c r="C79" s="74">
        <v>1000</v>
      </c>
      <c r="D79" s="74">
        <v>920.53</v>
      </c>
      <c r="E79" s="77">
        <f t="shared" ref="E79:E80" si="7">D79/C79*100</f>
        <v>92.052999999999997</v>
      </c>
    </row>
    <row r="80" spans="1:5" x14ac:dyDescent="0.3">
      <c r="A80" s="68" t="s">
        <v>139</v>
      </c>
      <c r="B80" s="71" t="s">
        <v>11</v>
      </c>
      <c r="C80" s="74">
        <v>1000</v>
      </c>
      <c r="D80" s="74">
        <v>920.53</v>
      </c>
      <c r="E80" s="77">
        <f t="shared" si="7"/>
        <v>92.052999999999997</v>
      </c>
    </row>
    <row r="81" spans="1:5" x14ac:dyDescent="0.3">
      <c r="A81" s="68" t="s">
        <v>146</v>
      </c>
      <c r="B81" s="71" t="s">
        <v>96</v>
      </c>
      <c r="C81" s="74"/>
      <c r="D81" s="74">
        <v>920.53</v>
      </c>
      <c r="E81" s="74"/>
    </row>
    <row r="82" spans="1:5" x14ac:dyDescent="0.3">
      <c r="A82" s="68" t="s">
        <v>187</v>
      </c>
      <c r="B82" s="71" t="s">
        <v>186</v>
      </c>
      <c r="C82" s="74">
        <v>4200</v>
      </c>
      <c r="D82" s="74">
        <v>4130</v>
      </c>
      <c r="E82" s="77">
        <f t="shared" ref="E82:E83" si="8">D82/C82*100</f>
        <v>98.333333333333329</v>
      </c>
    </row>
    <row r="83" spans="1:5" x14ac:dyDescent="0.3">
      <c r="A83" s="68" t="s">
        <v>139</v>
      </c>
      <c r="B83" s="71" t="s">
        <v>11</v>
      </c>
      <c r="C83" s="74">
        <v>4200</v>
      </c>
      <c r="D83" s="74">
        <v>4130</v>
      </c>
      <c r="E83" s="77">
        <f t="shared" si="8"/>
        <v>98.333333333333329</v>
      </c>
    </row>
    <row r="84" spans="1:5" x14ac:dyDescent="0.3">
      <c r="A84" s="68" t="s">
        <v>152</v>
      </c>
      <c r="B84" s="71" t="s">
        <v>102</v>
      </c>
      <c r="C84" s="74"/>
      <c r="D84" s="74"/>
      <c r="E84" s="74"/>
    </row>
    <row r="85" spans="1:5" x14ac:dyDescent="0.3">
      <c r="A85" s="68" t="s">
        <v>156</v>
      </c>
      <c r="B85" s="71" t="s">
        <v>106</v>
      </c>
      <c r="C85" s="74"/>
      <c r="D85" s="74">
        <v>4130</v>
      </c>
      <c r="E85" s="74"/>
    </row>
    <row r="86" spans="1:5" x14ac:dyDescent="0.3">
      <c r="A86" s="68" t="s">
        <v>185</v>
      </c>
      <c r="B86" s="71" t="s">
        <v>184</v>
      </c>
      <c r="C86" s="74">
        <v>3300</v>
      </c>
      <c r="D86" s="74">
        <v>300</v>
      </c>
      <c r="E86" s="77">
        <f t="shared" ref="E86:E87" si="9">D86/C86*100</f>
        <v>9.0909090909090917</v>
      </c>
    </row>
    <row r="87" spans="1:5" x14ac:dyDescent="0.3">
      <c r="A87" s="68" t="s">
        <v>139</v>
      </c>
      <c r="B87" s="71" t="s">
        <v>11</v>
      </c>
      <c r="C87" s="74">
        <v>3300</v>
      </c>
      <c r="D87" s="74">
        <v>300</v>
      </c>
      <c r="E87" s="77">
        <f t="shared" si="9"/>
        <v>9.0909090909090917</v>
      </c>
    </row>
    <row r="88" spans="1:5" x14ac:dyDescent="0.3">
      <c r="A88" s="68" t="s">
        <v>146</v>
      </c>
      <c r="B88" s="71" t="s">
        <v>96</v>
      </c>
      <c r="C88" s="74"/>
      <c r="D88" s="74">
        <v>300</v>
      </c>
      <c r="E88" s="74"/>
    </row>
    <row r="89" spans="1:5" s="28" customFormat="1" x14ac:dyDescent="0.3">
      <c r="A89" s="67" t="s">
        <v>225</v>
      </c>
      <c r="B89" s="70" t="s">
        <v>226</v>
      </c>
      <c r="C89" s="73">
        <v>159370</v>
      </c>
      <c r="D89" s="73">
        <v>90451.87</v>
      </c>
      <c r="E89" s="76">
        <f t="shared" ref="E89" si="10">D89/C89*100</f>
        <v>56.755895086904687</v>
      </c>
    </row>
    <row r="90" spans="1:5" x14ac:dyDescent="0.3">
      <c r="A90" s="68" t="s">
        <v>209</v>
      </c>
      <c r="B90" s="71" t="s">
        <v>208</v>
      </c>
      <c r="C90" s="74">
        <v>25000</v>
      </c>
      <c r="D90" s="74">
        <v>13053.74</v>
      </c>
      <c r="E90" s="77">
        <f t="shared" ref="E90:E91" si="11">D90/C90*100</f>
        <v>52.214959999999998</v>
      </c>
    </row>
    <row r="91" spans="1:5" x14ac:dyDescent="0.3">
      <c r="A91" s="68" t="s">
        <v>139</v>
      </c>
      <c r="B91" s="71" t="s">
        <v>11</v>
      </c>
      <c r="C91" s="74">
        <v>24600</v>
      </c>
      <c r="D91" s="74">
        <v>12848.33</v>
      </c>
      <c r="E91" s="77">
        <f t="shared" si="11"/>
        <v>52.228983739837396</v>
      </c>
    </row>
    <row r="92" spans="1:5" x14ac:dyDescent="0.3">
      <c r="A92" s="68" t="s">
        <v>157</v>
      </c>
      <c r="B92" s="71" t="s">
        <v>107</v>
      </c>
      <c r="C92" s="74"/>
      <c r="D92" s="74">
        <v>10612.12</v>
      </c>
      <c r="E92" s="74"/>
    </row>
    <row r="93" spans="1:5" x14ac:dyDescent="0.3">
      <c r="A93" s="68" t="s">
        <v>158</v>
      </c>
      <c r="B93" s="71" t="s">
        <v>108</v>
      </c>
      <c r="C93" s="74"/>
      <c r="D93" s="74">
        <v>1786.21</v>
      </c>
      <c r="E93" s="74"/>
    </row>
    <row r="94" spans="1:5" x14ac:dyDescent="0.3">
      <c r="A94" s="68" t="s">
        <v>159</v>
      </c>
      <c r="B94" s="71" t="s">
        <v>109</v>
      </c>
      <c r="C94" s="74"/>
      <c r="D94" s="74">
        <v>450</v>
      </c>
      <c r="E94" s="74"/>
    </row>
    <row r="95" spans="1:5" x14ac:dyDescent="0.3">
      <c r="A95" s="68" t="s">
        <v>177</v>
      </c>
      <c r="B95" s="71" t="s">
        <v>123</v>
      </c>
      <c r="C95" s="74">
        <v>400</v>
      </c>
      <c r="D95" s="74">
        <v>205.41</v>
      </c>
      <c r="E95" s="77">
        <f t="shared" ref="E95" si="12">D95/C95*100</f>
        <v>51.352499999999999</v>
      </c>
    </row>
    <row r="96" spans="1:5" x14ac:dyDescent="0.3">
      <c r="A96" s="68" t="s">
        <v>183</v>
      </c>
      <c r="B96" s="71" t="s">
        <v>129</v>
      </c>
      <c r="C96" s="74"/>
      <c r="D96" s="74">
        <v>205.41</v>
      </c>
      <c r="E96" s="74"/>
    </row>
    <row r="97" spans="1:5" x14ac:dyDescent="0.3">
      <c r="A97" s="68" t="s">
        <v>205</v>
      </c>
      <c r="B97" s="71" t="s">
        <v>204</v>
      </c>
      <c r="C97" s="74">
        <v>1200</v>
      </c>
      <c r="D97" s="74">
        <v>949.34</v>
      </c>
      <c r="E97" s="77">
        <f t="shared" ref="E97:E98" si="13">D97/C97*100</f>
        <v>79.111666666666665</v>
      </c>
    </row>
    <row r="98" spans="1:5" x14ac:dyDescent="0.3">
      <c r="A98" s="68" t="s">
        <v>139</v>
      </c>
      <c r="B98" s="71" t="s">
        <v>11</v>
      </c>
      <c r="C98" s="74">
        <v>1200</v>
      </c>
      <c r="D98" s="74">
        <v>949.34</v>
      </c>
      <c r="E98" s="77">
        <f t="shared" si="13"/>
        <v>79.111666666666665</v>
      </c>
    </row>
    <row r="99" spans="1:5" x14ac:dyDescent="0.3">
      <c r="A99" s="68" t="s">
        <v>164</v>
      </c>
      <c r="B99" s="71" t="s">
        <v>113</v>
      </c>
      <c r="C99" s="74"/>
      <c r="D99" s="74">
        <v>949.34</v>
      </c>
      <c r="E99" s="74"/>
    </row>
    <row r="100" spans="1:5" x14ac:dyDescent="0.3">
      <c r="A100" s="68" t="s">
        <v>201</v>
      </c>
      <c r="B100" s="71" t="s">
        <v>200</v>
      </c>
      <c r="C100" s="74">
        <v>53770</v>
      </c>
      <c r="D100" s="74">
        <v>29943.33</v>
      </c>
      <c r="E100" s="77">
        <f t="shared" ref="E100:E101" si="14">D100/C100*100</f>
        <v>55.687799888413615</v>
      </c>
    </row>
    <row r="101" spans="1:5" x14ac:dyDescent="0.3">
      <c r="A101" s="68" t="s">
        <v>139</v>
      </c>
      <c r="B101" s="71" t="s">
        <v>11</v>
      </c>
      <c r="C101" s="74">
        <v>53770</v>
      </c>
      <c r="D101" s="74">
        <v>29943.33</v>
      </c>
      <c r="E101" s="77">
        <f t="shared" si="14"/>
        <v>55.687799888413615</v>
      </c>
    </row>
    <row r="102" spans="1:5" x14ac:dyDescent="0.3">
      <c r="A102" s="68" t="s">
        <v>153</v>
      </c>
      <c r="B102" s="71" t="s">
        <v>103</v>
      </c>
      <c r="C102" s="74"/>
      <c r="D102" s="74">
        <v>1808.27</v>
      </c>
      <c r="E102" s="74"/>
    </row>
    <row r="103" spans="1:5" x14ac:dyDescent="0.3">
      <c r="A103" s="68" t="s">
        <v>157</v>
      </c>
      <c r="B103" s="71" t="s">
        <v>107</v>
      </c>
      <c r="C103" s="74"/>
      <c r="D103" s="74">
        <v>23670.11</v>
      </c>
      <c r="E103" s="74"/>
    </row>
    <row r="104" spans="1:5" x14ac:dyDescent="0.3">
      <c r="A104" s="68" t="s">
        <v>159</v>
      </c>
      <c r="B104" s="71" t="s">
        <v>109</v>
      </c>
      <c r="C104" s="74"/>
      <c r="D104" s="74">
        <v>1912.7</v>
      </c>
      <c r="E104" s="74"/>
    </row>
    <row r="105" spans="1:5" x14ac:dyDescent="0.3">
      <c r="A105" s="68" t="s">
        <v>161</v>
      </c>
      <c r="B105" s="71" t="s">
        <v>110</v>
      </c>
      <c r="C105" s="74"/>
      <c r="D105" s="74">
        <v>1283.5999999999999</v>
      </c>
      <c r="E105" s="74"/>
    </row>
    <row r="106" spans="1:5" x14ac:dyDescent="0.3">
      <c r="A106" s="68" t="s">
        <v>164</v>
      </c>
      <c r="B106" s="71" t="s">
        <v>113</v>
      </c>
      <c r="C106" s="74"/>
      <c r="D106" s="74">
        <v>1268.6500000000001</v>
      </c>
      <c r="E106" s="74"/>
    </row>
    <row r="107" spans="1:5" x14ac:dyDescent="0.3">
      <c r="A107" s="68" t="s">
        <v>197</v>
      </c>
      <c r="B107" s="71" t="s">
        <v>196</v>
      </c>
      <c r="C107" s="74">
        <v>61300</v>
      </c>
      <c r="D107" s="74">
        <v>32878.800000000003</v>
      </c>
      <c r="E107" s="77">
        <f t="shared" ref="E107:E108" si="15">D107/C107*100</f>
        <v>53.635889070146824</v>
      </c>
    </row>
    <row r="108" spans="1:5" x14ac:dyDescent="0.3">
      <c r="A108" s="68" t="s">
        <v>139</v>
      </c>
      <c r="B108" s="71" t="s">
        <v>11</v>
      </c>
      <c r="C108" s="74">
        <v>61300</v>
      </c>
      <c r="D108" s="74">
        <v>32878.800000000003</v>
      </c>
      <c r="E108" s="77">
        <f t="shared" si="15"/>
        <v>53.635889070146824</v>
      </c>
    </row>
    <row r="109" spans="1:5" x14ac:dyDescent="0.3">
      <c r="A109" s="68" t="s">
        <v>153</v>
      </c>
      <c r="B109" s="71" t="s">
        <v>103</v>
      </c>
      <c r="C109" s="74"/>
      <c r="D109" s="74">
        <v>4080.02</v>
      </c>
      <c r="E109" s="74"/>
    </row>
    <row r="110" spans="1:5" x14ac:dyDescent="0.3">
      <c r="A110" s="68" t="s">
        <v>155</v>
      </c>
      <c r="B110" s="71" t="s">
        <v>105</v>
      </c>
      <c r="C110" s="74"/>
      <c r="D110" s="74">
        <v>725</v>
      </c>
      <c r="E110" s="74"/>
    </row>
    <row r="111" spans="1:5" x14ac:dyDescent="0.3">
      <c r="A111" s="68" t="s">
        <v>157</v>
      </c>
      <c r="B111" s="71" t="s">
        <v>107</v>
      </c>
      <c r="C111" s="74"/>
      <c r="D111" s="74">
        <v>24183.79</v>
      </c>
      <c r="E111" s="74"/>
    </row>
    <row r="112" spans="1:5" x14ac:dyDescent="0.3">
      <c r="A112" s="68" t="s">
        <v>158</v>
      </c>
      <c r="B112" s="71" t="s">
        <v>108</v>
      </c>
      <c r="C112" s="74"/>
      <c r="D112" s="74">
        <v>525</v>
      </c>
      <c r="E112" s="74"/>
    </row>
    <row r="113" spans="1:5" x14ac:dyDescent="0.3">
      <c r="A113" s="68" t="s">
        <v>159</v>
      </c>
      <c r="B113" s="71" t="s">
        <v>109</v>
      </c>
      <c r="C113" s="74"/>
      <c r="D113" s="74">
        <v>665</v>
      </c>
      <c r="E113" s="74"/>
    </row>
    <row r="114" spans="1:5" x14ac:dyDescent="0.3">
      <c r="A114" s="68" t="s">
        <v>161</v>
      </c>
      <c r="B114" s="71" t="s">
        <v>110</v>
      </c>
      <c r="C114" s="74"/>
      <c r="D114" s="74">
        <v>1619.99</v>
      </c>
      <c r="E114" s="74"/>
    </row>
    <row r="115" spans="1:5" x14ac:dyDescent="0.3">
      <c r="A115" s="68" t="s">
        <v>165</v>
      </c>
      <c r="B115" s="71" t="s">
        <v>114</v>
      </c>
      <c r="C115" s="74"/>
      <c r="D115" s="74">
        <v>1080</v>
      </c>
      <c r="E115" s="74"/>
    </row>
    <row r="116" spans="1:5" x14ac:dyDescent="0.3">
      <c r="A116" s="68" t="s">
        <v>193</v>
      </c>
      <c r="B116" s="71" t="s">
        <v>192</v>
      </c>
      <c r="C116" s="74">
        <v>5000</v>
      </c>
      <c r="D116" s="74">
        <v>526.66</v>
      </c>
      <c r="E116" s="77">
        <f t="shared" ref="E116:E117" si="16">D116/C116*100</f>
        <v>10.533199999999999</v>
      </c>
    </row>
    <row r="117" spans="1:5" x14ac:dyDescent="0.3">
      <c r="A117" s="68" t="s">
        <v>139</v>
      </c>
      <c r="B117" s="71" t="s">
        <v>11</v>
      </c>
      <c r="C117" s="74">
        <v>5000</v>
      </c>
      <c r="D117" s="74">
        <v>526.66</v>
      </c>
      <c r="E117" s="77">
        <f t="shared" si="16"/>
        <v>10.533199999999999</v>
      </c>
    </row>
    <row r="118" spans="1:5" x14ac:dyDescent="0.3">
      <c r="A118" s="68" t="s">
        <v>153</v>
      </c>
      <c r="B118" s="71" t="s">
        <v>103</v>
      </c>
      <c r="C118" s="74"/>
      <c r="D118" s="74">
        <v>262.36</v>
      </c>
      <c r="E118" s="74"/>
    </row>
    <row r="119" spans="1:5" x14ac:dyDescent="0.3">
      <c r="A119" s="68" t="s">
        <v>157</v>
      </c>
      <c r="B119" s="71" t="s">
        <v>107</v>
      </c>
      <c r="C119" s="74"/>
      <c r="D119" s="74">
        <v>264.3</v>
      </c>
      <c r="E119" s="74"/>
    </row>
    <row r="120" spans="1:5" x14ac:dyDescent="0.3">
      <c r="A120" s="68" t="s">
        <v>159</v>
      </c>
      <c r="B120" s="71" t="s">
        <v>109</v>
      </c>
      <c r="C120" s="74"/>
      <c r="D120" s="74"/>
      <c r="E120" s="74"/>
    </row>
    <row r="121" spans="1:5" x14ac:dyDescent="0.3">
      <c r="A121" s="68" t="s">
        <v>185</v>
      </c>
      <c r="B121" s="71" t="s">
        <v>184</v>
      </c>
      <c r="C121" s="74">
        <v>13100</v>
      </c>
      <c r="D121" s="74">
        <v>13100</v>
      </c>
      <c r="E121" s="76">
        <f t="shared" ref="E121:E122" si="17">D121/C121*100</f>
        <v>100</v>
      </c>
    </row>
    <row r="122" spans="1:5" x14ac:dyDescent="0.3">
      <c r="A122" s="68" t="s">
        <v>139</v>
      </c>
      <c r="B122" s="71" t="s">
        <v>11</v>
      </c>
      <c r="C122" s="74">
        <v>13100</v>
      </c>
      <c r="D122" s="74">
        <v>13100</v>
      </c>
      <c r="E122" s="77">
        <f t="shared" si="17"/>
        <v>100</v>
      </c>
    </row>
    <row r="123" spans="1:5" x14ac:dyDescent="0.3">
      <c r="A123" s="68" t="s">
        <v>153</v>
      </c>
      <c r="B123" s="71" t="s">
        <v>103</v>
      </c>
      <c r="C123" s="74"/>
      <c r="D123" s="74">
        <v>5026.3</v>
      </c>
      <c r="E123" s="74"/>
    </row>
    <row r="124" spans="1:5" x14ac:dyDescent="0.3">
      <c r="A124" s="68" t="s">
        <v>155</v>
      </c>
      <c r="B124" s="71" t="s">
        <v>105</v>
      </c>
      <c r="C124" s="74"/>
      <c r="D124" s="74">
        <v>62.5</v>
      </c>
      <c r="E124" s="74"/>
    </row>
    <row r="125" spans="1:5" x14ac:dyDescent="0.3">
      <c r="A125" s="68" t="s">
        <v>157</v>
      </c>
      <c r="B125" s="71" t="s">
        <v>107</v>
      </c>
      <c r="C125" s="74"/>
      <c r="D125" s="74">
        <v>4736.82</v>
      </c>
      <c r="E125" s="74"/>
    </row>
    <row r="126" spans="1:5" x14ac:dyDescent="0.3">
      <c r="A126" s="68" t="s">
        <v>159</v>
      </c>
      <c r="B126" s="71" t="s">
        <v>109</v>
      </c>
      <c r="C126" s="74"/>
      <c r="D126" s="74">
        <v>3274.38</v>
      </c>
      <c r="E126" s="74"/>
    </row>
    <row r="127" spans="1:5" s="28" customFormat="1" x14ac:dyDescent="0.3">
      <c r="A127" s="67" t="s">
        <v>227</v>
      </c>
      <c r="B127" s="70" t="s">
        <v>228</v>
      </c>
      <c r="C127" s="73">
        <v>20000</v>
      </c>
      <c r="D127" s="73">
        <v>9460.83</v>
      </c>
      <c r="E127" s="76">
        <f t="shared" ref="E127:E129" si="18">D127/C127*100</f>
        <v>47.30415</v>
      </c>
    </row>
    <row r="128" spans="1:5" x14ac:dyDescent="0.3">
      <c r="A128" s="68" t="s">
        <v>209</v>
      </c>
      <c r="B128" s="71" t="s">
        <v>208</v>
      </c>
      <c r="C128" s="74">
        <v>20000</v>
      </c>
      <c r="D128" s="74">
        <v>9460.83</v>
      </c>
      <c r="E128" s="77">
        <f t="shared" si="18"/>
        <v>47.30415</v>
      </c>
    </row>
    <row r="129" spans="1:5" x14ac:dyDescent="0.3">
      <c r="A129" s="68" t="s">
        <v>139</v>
      </c>
      <c r="B129" s="71" t="s">
        <v>11</v>
      </c>
      <c r="C129" s="74">
        <v>20000</v>
      </c>
      <c r="D129" s="74">
        <v>9460.83</v>
      </c>
      <c r="E129" s="77">
        <f t="shared" si="18"/>
        <v>47.30415</v>
      </c>
    </row>
    <row r="130" spans="1:5" x14ac:dyDescent="0.3">
      <c r="A130" s="68" t="s">
        <v>151</v>
      </c>
      <c r="B130" s="71" t="s">
        <v>101</v>
      </c>
      <c r="C130" s="74"/>
      <c r="D130" s="74">
        <v>125</v>
      </c>
      <c r="E130" s="74"/>
    </row>
    <row r="131" spans="1:5" x14ac:dyDescent="0.3">
      <c r="A131" s="68" t="s">
        <v>157</v>
      </c>
      <c r="B131" s="71" t="s">
        <v>107</v>
      </c>
      <c r="C131" s="74"/>
      <c r="D131" s="74">
        <v>4303.83</v>
      </c>
      <c r="E131" s="74"/>
    </row>
    <row r="132" spans="1:5" x14ac:dyDescent="0.3">
      <c r="A132" s="68" t="s">
        <v>159</v>
      </c>
      <c r="B132" s="71" t="s">
        <v>109</v>
      </c>
      <c r="C132" s="74"/>
      <c r="D132" s="74">
        <v>5032</v>
      </c>
      <c r="E132" s="74"/>
    </row>
    <row r="133" spans="1:5" s="28" customFormat="1" x14ac:dyDescent="0.3">
      <c r="A133" s="67" t="s">
        <v>229</v>
      </c>
      <c r="B133" s="70" t="s">
        <v>230</v>
      </c>
      <c r="C133" s="73">
        <v>24500</v>
      </c>
      <c r="D133" s="73">
        <v>8112.91</v>
      </c>
      <c r="E133" s="76">
        <f t="shared" ref="E133" si="19">D133/C133*100</f>
        <v>33.11391836734694</v>
      </c>
    </row>
    <row r="134" spans="1:5" x14ac:dyDescent="0.3">
      <c r="A134" s="68" t="s">
        <v>209</v>
      </c>
      <c r="B134" s="71" t="s">
        <v>208</v>
      </c>
      <c r="C134" s="74">
        <v>14000</v>
      </c>
      <c r="D134" s="74"/>
      <c r="E134" s="74"/>
    </row>
    <row r="135" spans="1:5" x14ac:dyDescent="0.3">
      <c r="A135" s="68" t="s">
        <v>174</v>
      </c>
      <c r="B135" s="71" t="s">
        <v>6</v>
      </c>
      <c r="C135" s="74">
        <v>800</v>
      </c>
      <c r="D135" s="74"/>
      <c r="E135" s="74"/>
    </row>
    <row r="136" spans="1:5" x14ac:dyDescent="0.3">
      <c r="A136" s="68" t="s">
        <v>177</v>
      </c>
      <c r="B136" s="71" t="s">
        <v>123</v>
      </c>
      <c r="C136" s="74">
        <v>13200</v>
      </c>
      <c r="D136" s="74"/>
      <c r="E136" s="74"/>
    </row>
    <row r="137" spans="1:5" x14ac:dyDescent="0.3">
      <c r="A137" s="68" t="s">
        <v>193</v>
      </c>
      <c r="B137" s="71" t="s">
        <v>192</v>
      </c>
      <c r="C137" s="74">
        <v>500</v>
      </c>
      <c r="D137" s="74"/>
      <c r="E137" s="74"/>
    </row>
    <row r="138" spans="1:5" x14ac:dyDescent="0.3">
      <c r="A138" s="68" t="s">
        <v>177</v>
      </c>
      <c r="B138" s="71" t="s">
        <v>123</v>
      </c>
      <c r="C138" s="74">
        <v>500</v>
      </c>
      <c r="D138" s="74"/>
      <c r="E138" s="74"/>
    </row>
    <row r="139" spans="1:5" x14ac:dyDescent="0.3">
      <c r="A139" s="68" t="s">
        <v>187</v>
      </c>
      <c r="B139" s="71" t="s">
        <v>186</v>
      </c>
      <c r="C139" s="74"/>
      <c r="D139" s="74"/>
      <c r="E139" s="74"/>
    </row>
    <row r="140" spans="1:5" x14ac:dyDescent="0.3">
      <c r="A140" s="68" t="s">
        <v>177</v>
      </c>
      <c r="B140" s="71" t="s">
        <v>123</v>
      </c>
      <c r="C140" s="74"/>
      <c r="D140" s="74"/>
      <c r="E140" s="74"/>
    </row>
    <row r="141" spans="1:5" x14ac:dyDescent="0.3">
      <c r="A141" s="68" t="s">
        <v>179</v>
      </c>
      <c r="B141" s="71" t="s">
        <v>125</v>
      </c>
      <c r="C141" s="74"/>
      <c r="D141" s="74"/>
      <c r="E141" s="74"/>
    </row>
    <row r="142" spans="1:5" x14ac:dyDescent="0.3">
      <c r="A142" s="68" t="s">
        <v>185</v>
      </c>
      <c r="B142" s="71" t="s">
        <v>184</v>
      </c>
      <c r="C142" s="74">
        <v>10000</v>
      </c>
      <c r="D142" s="74">
        <v>8112.91</v>
      </c>
      <c r="E142" s="77">
        <f t="shared" ref="E142:E143" si="20">D142/C142*100</f>
        <v>81.129099999999994</v>
      </c>
    </row>
    <row r="143" spans="1:5" x14ac:dyDescent="0.3">
      <c r="A143" s="68" t="s">
        <v>177</v>
      </c>
      <c r="B143" s="71" t="s">
        <v>123</v>
      </c>
      <c r="C143" s="74">
        <v>10000</v>
      </c>
      <c r="D143" s="74">
        <v>8112.91</v>
      </c>
      <c r="E143" s="77">
        <f t="shared" si="20"/>
        <v>81.129099999999994</v>
      </c>
    </row>
    <row r="144" spans="1:5" x14ac:dyDescent="0.3">
      <c r="A144" s="68" t="s">
        <v>179</v>
      </c>
      <c r="B144" s="71" t="s">
        <v>125</v>
      </c>
      <c r="C144" s="74"/>
      <c r="D144" s="74">
        <v>7982.91</v>
      </c>
      <c r="E144" s="74"/>
    </row>
    <row r="145" spans="1:5" x14ac:dyDescent="0.3">
      <c r="A145" s="69" t="s">
        <v>181</v>
      </c>
      <c r="B145" s="72" t="s">
        <v>127</v>
      </c>
      <c r="C145" s="75"/>
      <c r="D145" s="75">
        <v>130</v>
      </c>
      <c r="E145" s="75"/>
    </row>
  </sheetData>
  <mergeCells count="3">
    <mergeCell ref="A7:B7"/>
    <mergeCell ref="A4:E4"/>
    <mergeCell ref="A2:E2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  <rowBreaks count="1" manualBreakCount="1">
    <brk id="7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SAŽETAK</vt:lpstr>
      <vt:lpstr>Račun prihoda i rashoda</vt:lpstr>
      <vt:lpstr>Rashodi i prihodi prema izvoru</vt:lpstr>
      <vt:lpstr>Rashodi prema funkcijskoj k </vt:lpstr>
      <vt:lpstr>Programska klasifikacija</vt:lpstr>
      <vt:lpstr>'Programska klasifikacija'!Print_Area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Butorac Kušić Lidija</cp:lastModifiedBy>
  <cp:lastPrinted>2024-07-23T14:18:07Z</cp:lastPrinted>
  <dcterms:created xsi:type="dcterms:W3CDTF">2022-08-12T12:51:27Z</dcterms:created>
  <dcterms:modified xsi:type="dcterms:W3CDTF">2024-07-23T14:47:35Z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